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d0fd044b5d9718f/Dokumen/TUGAS AKHIR ELISA(Skripsi)/"/>
    </mc:Choice>
  </mc:AlternateContent>
  <xr:revisionPtr revIDLastSave="23" documentId="8_{9FB740B9-2C5A-473A-9844-4342A35D110C}" xr6:coauthVersionLast="47" xr6:coauthVersionMax="47" xr10:uidLastSave="{3D8D8D6F-2008-4896-99AF-655A8786DDEA}"/>
  <bookViews>
    <workbookView xWindow="-108" yWindow="-108" windowWidth="23256" windowHeight="12456" xr2:uid="{8BBF050A-F149-4B1F-B6DF-B08C0AFFBC46}"/>
  </bookViews>
  <sheets>
    <sheet name="Tabulasi" sheetId="1" r:id="rId1"/>
    <sheet name="Hasil Tabulas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" l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N62" i="1"/>
  <c r="G62" i="1"/>
  <c r="C62" i="1"/>
  <c r="N61" i="1"/>
  <c r="G61" i="1"/>
  <c r="C61" i="1"/>
  <c r="N60" i="1"/>
  <c r="G60" i="1"/>
  <c r="C60" i="1"/>
  <c r="N59" i="1"/>
  <c r="G59" i="1"/>
  <c r="C59" i="1"/>
  <c r="N58" i="1"/>
  <c r="G58" i="1"/>
  <c r="C58" i="1"/>
  <c r="N57" i="1"/>
  <c r="G57" i="1"/>
  <c r="C57" i="1"/>
  <c r="N56" i="1"/>
  <c r="G56" i="1"/>
  <c r="C56" i="1"/>
  <c r="N55" i="1"/>
  <c r="G55" i="1"/>
  <c r="C55" i="1"/>
  <c r="N54" i="1"/>
  <c r="G54" i="1"/>
  <c r="C54" i="1"/>
  <c r="N53" i="1"/>
  <c r="G53" i="1"/>
  <c r="C53" i="1"/>
  <c r="N52" i="1"/>
  <c r="G52" i="1"/>
  <c r="C52" i="1"/>
  <c r="N51" i="1"/>
  <c r="G51" i="1"/>
  <c r="C51" i="1"/>
  <c r="N50" i="1"/>
  <c r="G50" i="1"/>
  <c r="C50" i="1"/>
  <c r="N49" i="1"/>
  <c r="G49" i="1"/>
  <c r="C49" i="1"/>
  <c r="N48" i="1"/>
  <c r="G48" i="1"/>
  <c r="C48" i="1"/>
  <c r="N47" i="1"/>
  <c r="G47" i="1"/>
  <c r="C47" i="1"/>
  <c r="N46" i="1"/>
  <c r="G46" i="1"/>
  <c r="C46" i="1"/>
  <c r="N45" i="1"/>
  <c r="G45" i="1"/>
  <c r="C45" i="1"/>
  <c r="N44" i="1"/>
  <c r="G44" i="1"/>
  <c r="C44" i="1"/>
  <c r="N43" i="1"/>
  <c r="G43" i="1"/>
  <c r="C43" i="1"/>
  <c r="N42" i="1"/>
  <c r="G42" i="1"/>
  <c r="C42" i="1"/>
  <c r="N41" i="1"/>
  <c r="G41" i="1"/>
  <c r="C41" i="1"/>
  <c r="N40" i="1"/>
  <c r="G40" i="1"/>
  <c r="C40" i="1"/>
  <c r="N39" i="1"/>
  <c r="G39" i="1"/>
  <c r="C39" i="1"/>
  <c r="N38" i="1"/>
  <c r="G38" i="1"/>
  <c r="C38" i="1"/>
  <c r="N37" i="1"/>
  <c r="G37" i="1"/>
  <c r="C37" i="1"/>
  <c r="N36" i="1"/>
  <c r="G36" i="1"/>
  <c r="C36" i="1"/>
  <c r="N35" i="1"/>
  <c r="G35" i="1"/>
  <c r="C35" i="1"/>
  <c r="N34" i="1"/>
  <c r="G34" i="1"/>
  <c r="C34" i="1"/>
  <c r="N33" i="1"/>
  <c r="G33" i="1"/>
  <c r="C33" i="1"/>
  <c r="N32" i="1"/>
  <c r="G32" i="1"/>
  <c r="C32" i="1"/>
  <c r="N31" i="1"/>
  <c r="G31" i="1"/>
  <c r="C31" i="1"/>
  <c r="N30" i="1"/>
  <c r="G30" i="1"/>
  <c r="C30" i="1"/>
  <c r="N29" i="1"/>
  <c r="G29" i="1"/>
  <c r="C29" i="1"/>
  <c r="N28" i="1"/>
  <c r="G28" i="1"/>
  <c r="C28" i="1"/>
  <c r="N27" i="1"/>
  <c r="G27" i="1"/>
  <c r="C27" i="1"/>
  <c r="N26" i="1"/>
  <c r="G26" i="1"/>
  <c r="C26" i="1"/>
  <c r="N25" i="1"/>
  <c r="G25" i="1"/>
  <c r="C25" i="1"/>
  <c r="N24" i="1"/>
  <c r="G24" i="1"/>
  <c r="C24" i="1"/>
  <c r="N23" i="1"/>
  <c r="G23" i="1"/>
  <c r="C23" i="1"/>
  <c r="N22" i="1"/>
  <c r="G22" i="1"/>
  <c r="C22" i="1"/>
  <c r="N21" i="1"/>
  <c r="G21" i="1"/>
  <c r="C21" i="1"/>
  <c r="N20" i="1"/>
  <c r="G20" i="1"/>
  <c r="C20" i="1"/>
  <c r="N19" i="1"/>
  <c r="G19" i="1"/>
  <c r="C19" i="1"/>
  <c r="N18" i="1"/>
  <c r="G18" i="1"/>
  <c r="C18" i="1"/>
  <c r="N17" i="1"/>
  <c r="G17" i="1"/>
  <c r="C17" i="1"/>
  <c r="N16" i="1"/>
  <c r="G16" i="1"/>
  <c r="C16" i="1"/>
  <c r="N15" i="1"/>
  <c r="G15" i="1"/>
  <c r="C15" i="1"/>
  <c r="N14" i="1"/>
  <c r="G14" i="1"/>
  <c r="C14" i="1"/>
  <c r="N13" i="1"/>
  <c r="G13" i="1"/>
  <c r="C13" i="1"/>
  <c r="N12" i="1"/>
  <c r="G12" i="1"/>
  <c r="C12" i="1"/>
  <c r="N11" i="1"/>
  <c r="G11" i="1"/>
  <c r="C11" i="1"/>
  <c r="N10" i="1"/>
  <c r="G10" i="1"/>
  <c r="C10" i="1"/>
  <c r="N9" i="1"/>
  <c r="G9" i="1"/>
  <c r="C9" i="1"/>
  <c r="N8" i="1"/>
  <c r="G8" i="1"/>
  <c r="C8" i="1"/>
  <c r="N7" i="1"/>
  <c r="G7" i="1"/>
  <c r="C7" i="1"/>
  <c r="N6" i="1"/>
  <c r="G6" i="1"/>
  <c r="C6" i="1"/>
  <c r="N5" i="1"/>
  <c r="G5" i="1"/>
  <c r="C5" i="1"/>
  <c r="N4" i="1"/>
  <c r="G4" i="1"/>
  <c r="C4" i="1"/>
  <c r="N3" i="1"/>
  <c r="G3" i="1"/>
  <c r="C3" i="1"/>
</calcChain>
</file>

<file path=xl/sharedStrings.xml><?xml version="1.0" encoding="utf-8"?>
<sst xmlns="http://schemas.openxmlformats.org/spreadsheetml/2006/main" count="77" uniqueCount="42">
  <si>
    <t xml:space="preserve">Tabulasi </t>
  </si>
  <si>
    <t>Periode</t>
  </si>
  <si>
    <t>X1</t>
  </si>
  <si>
    <t>Kurs Tengah</t>
  </si>
  <si>
    <t>X2</t>
  </si>
  <si>
    <t>BI Rate</t>
  </si>
  <si>
    <t>X3</t>
  </si>
  <si>
    <t>Inflasi</t>
  </si>
  <si>
    <t>X4</t>
  </si>
  <si>
    <t>ROA</t>
  </si>
  <si>
    <t>Y</t>
  </si>
  <si>
    <t xml:space="preserve">Nilai Tukar </t>
  </si>
  <si>
    <t>Kurs Tengaht</t>
  </si>
  <si>
    <t>Kurs Tengaht-1</t>
  </si>
  <si>
    <t>Penjualan Bersih</t>
  </si>
  <si>
    <t>Laba Bersih</t>
  </si>
  <si>
    <t>Saham</t>
  </si>
  <si>
    <t>PT Asia Sejahtera Mina Tbk (AGAR)</t>
  </si>
  <si>
    <t>PT Formosa Ingredient Factory Tbk (BOBA)</t>
  </si>
  <si>
    <t>PT Budi Starch &amp; Sweetener Tbk (BUDI)</t>
  </si>
  <si>
    <t>PT Wahana Interfood Nusantara Tbk (COCO)</t>
  </si>
  <si>
    <t>PT Toba Surimi Industries Tbk (CRAB)</t>
  </si>
  <si>
    <t>PT Dharma Samudera Fishing Industri Tbk (DSFI)</t>
  </si>
  <si>
    <t>PT Senta Food Indonesia Tbk (FOOD)</t>
  </si>
  <si>
    <t>PT Garudafood Putra Putri Jaya Tbk (GOOD)</t>
  </si>
  <si>
    <t>PT Indo Boga Sukses Tbk (IBOS)</t>
  </si>
  <si>
    <t>PT Indofood CBP Sukses Makmur Tbk (ICBP)</t>
  </si>
  <si>
    <t>PT Era Mandiri Cemerlang Tbk (IKAN)</t>
  </si>
  <si>
    <t>PT Indofood Sukses Makmur Tbk (INDF)</t>
  </si>
  <si>
    <t>PT Mulia Boga Raya Tbk (KEJU)</t>
  </si>
  <si>
    <t>PT Mayora Indah Tbk (MYOR)</t>
  </si>
  <si>
    <t>PT Indo Oil Perkasa Tbk (OILS)</t>
  </si>
  <si>
    <t>PT Nippon Indosari Corpindo Tbk (ROTI)</t>
  </si>
  <si>
    <t>PT Sekar Bumi Tbk (SKBM)</t>
  </si>
  <si>
    <t>PT Sekar Laut Tbk (SKLT)</t>
  </si>
  <si>
    <t>PT Siantar Top Tbk (STTP)</t>
  </si>
  <si>
    <t>PT Jaya Swarasa Agung Tbk (TAYS)</t>
  </si>
  <si>
    <t>Ln Saham</t>
  </si>
  <si>
    <t>BI</t>
  </si>
  <si>
    <t>IHKn</t>
  </si>
  <si>
    <t>IHKn-1</t>
  </si>
  <si>
    <t>Total Asset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</si>
</sst>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1D1D1F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3" borderId="2" xfId="0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9" fontId="2" fillId="2" borderId="4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64" fontId="4" fillId="6" borderId="7" xfId="0" applyNumberFormat="1" applyFont="1" applyFill="1" applyBorder="1" applyAlignment="1">
      <alignment horizontal="center" vertical="center"/>
    </xf>
    <xf numFmtId="2" fontId="4" fillId="6" borderId="7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6" borderId="6" xfId="0" applyNumberFormat="1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2" fontId="4" fillId="3" borderId="8" xfId="0" applyNumberFormat="1" applyFont="1" applyFill="1" applyBorder="1" applyAlignment="1">
      <alignment horizontal="center" vertical="center"/>
    </xf>
    <xf numFmtId="9" fontId="3" fillId="6" borderId="9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164" fontId="4" fillId="6" borderId="12" xfId="0" applyNumberFormat="1" applyFont="1" applyFill="1" applyBorder="1" applyAlignment="1">
      <alignment horizontal="center" vertical="center"/>
    </xf>
    <xf numFmtId="2" fontId="4" fillId="6" borderId="12" xfId="0" applyNumberFormat="1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6" borderId="11" xfId="0" applyNumberFormat="1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2" fontId="4" fillId="3" borderId="13" xfId="0" applyNumberFormat="1" applyFont="1" applyFill="1" applyBorder="1" applyAlignment="1">
      <alignment horizontal="center" vertical="center"/>
    </xf>
    <xf numFmtId="9" fontId="3" fillId="6" borderId="14" xfId="0" applyNumberFormat="1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2" fontId="4" fillId="6" borderId="0" xfId="1" applyNumberFormat="1" applyFont="1" applyFill="1" applyBorder="1" applyAlignment="1">
      <alignment horizontal="center" vertical="center"/>
    </xf>
    <xf numFmtId="2" fontId="4" fillId="6" borderId="12" xfId="1" applyNumberFormat="1" applyFont="1" applyFill="1" applyBorder="1" applyAlignment="1">
      <alignment horizontal="center" vertical="center"/>
    </xf>
    <xf numFmtId="2" fontId="4" fillId="6" borderId="7" xfId="1" applyNumberFormat="1" applyFont="1" applyFill="1" applyBorder="1" applyAlignment="1">
      <alignment horizontal="center" vertical="center"/>
    </xf>
    <xf numFmtId="2" fontId="4" fillId="6" borderId="15" xfId="1" applyNumberFormat="1" applyFont="1" applyFill="1" applyBorder="1" applyAlignment="1">
      <alignment horizontal="center" vertical="center"/>
    </xf>
    <xf numFmtId="2" fontId="4" fillId="6" borderId="15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64" fontId="4" fillId="6" borderId="4" xfId="0" applyNumberFormat="1" applyFont="1" applyFill="1" applyBorder="1" applyAlignment="1">
      <alignment horizontal="center" vertical="center"/>
    </xf>
    <xf numFmtId="2" fontId="4" fillId="6" borderId="4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6" borderId="18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/>
    </xf>
    <xf numFmtId="9" fontId="3" fillId="6" borderId="18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3" borderId="19" xfId="0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3" borderId="2" xfId="0" applyNumberFormat="1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165" fontId="4" fillId="3" borderId="8" xfId="0" applyNumberFormat="1" applyFont="1" applyFill="1" applyBorder="1" applyAlignment="1">
      <alignment horizontal="center" vertical="center"/>
    </xf>
    <xf numFmtId="165" fontId="4" fillId="3" borderId="13" xfId="0" applyNumberFormat="1" applyFont="1" applyFill="1" applyBorder="1" applyAlignment="1">
      <alignment horizontal="center" vertical="center"/>
    </xf>
    <xf numFmtId="165" fontId="4" fillId="3" borderId="4" xfId="0" applyNumberFormat="1" applyFont="1" applyFill="1" applyBorder="1" applyAlignment="1">
      <alignment horizontal="center" vertical="center"/>
    </xf>
    <xf numFmtId="165" fontId="0" fillId="0" borderId="0" xfId="0" applyNumberFormat="1"/>
    <xf numFmtId="164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vertical="center"/>
    </xf>
    <xf numFmtId="0" fontId="3" fillId="4" borderId="1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59CF6-CC5E-4C02-AFC9-8E6FC9261A1E}">
  <dimension ref="A1:R62"/>
  <sheetViews>
    <sheetView tabSelected="1" zoomScale="81" zoomScaleNormal="130" workbookViewId="0">
      <selection activeCell="S7" sqref="S7"/>
    </sheetView>
  </sheetViews>
  <sheetFormatPr defaultRowHeight="14.4" x14ac:dyDescent="0.3"/>
  <cols>
    <col min="1" max="1" width="46.21875" bestFit="1" customWidth="1"/>
    <col min="2" max="2" width="8.21875" bestFit="1" customWidth="1"/>
    <col min="3" max="3" width="12.21875" bestFit="1" customWidth="1"/>
    <col min="4" max="4" width="13.88671875" bestFit="1" customWidth="1"/>
    <col min="5" max="6" width="15.77734375" bestFit="1" customWidth="1"/>
    <col min="7" max="7" width="12" style="60" bestFit="1" customWidth="1"/>
    <col min="8" max="8" width="17" bestFit="1" customWidth="1"/>
    <col min="9" max="9" width="6.44140625" customWidth="1"/>
    <col min="10" max="10" width="12" bestFit="1" customWidth="1"/>
    <col min="11" max="11" width="9.6640625" customWidth="1"/>
    <col min="12" max="12" width="10" customWidth="1"/>
    <col min="13" max="13" width="8.21875" customWidth="1"/>
    <col min="14" max="14" width="9.21875" bestFit="1" customWidth="1"/>
    <col min="15" max="15" width="12.33203125" bestFit="1" customWidth="1"/>
    <col min="16" max="16" width="11.77734375" bestFit="1" customWidth="1"/>
    <col min="17" max="17" width="8.77734375" customWidth="1"/>
    <col min="18" max="18" width="7.21875" bestFit="1" customWidth="1"/>
  </cols>
  <sheetData>
    <row r="1" spans="1:18" ht="15.6" x14ac:dyDescent="0.3">
      <c r="A1" s="68" t="s">
        <v>0</v>
      </c>
      <c r="B1" s="70" t="s">
        <v>1</v>
      </c>
      <c r="C1" s="1" t="s">
        <v>2</v>
      </c>
      <c r="D1" s="67" t="s">
        <v>3</v>
      </c>
      <c r="E1" s="67"/>
      <c r="F1" s="67"/>
      <c r="G1" s="2" t="s">
        <v>4</v>
      </c>
      <c r="H1" s="67" t="s">
        <v>5</v>
      </c>
      <c r="I1" s="67"/>
      <c r="J1" s="1" t="s">
        <v>6</v>
      </c>
      <c r="K1" s="67" t="s">
        <v>7</v>
      </c>
      <c r="L1" s="67"/>
      <c r="M1" s="67"/>
      <c r="N1" s="2" t="s">
        <v>8</v>
      </c>
      <c r="O1" s="67" t="s">
        <v>9</v>
      </c>
      <c r="P1" s="67"/>
      <c r="Q1" s="67"/>
      <c r="R1" s="1" t="s">
        <v>10</v>
      </c>
    </row>
    <row r="2" spans="1:18" ht="16.2" thickBot="1" x14ac:dyDescent="0.35">
      <c r="A2" s="69"/>
      <c r="B2" s="71"/>
      <c r="C2" s="4" t="s">
        <v>11</v>
      </c>
      <c r="D2" s="5" t="s">
        <v>12</v>
      </c>
      <c r="E2" s="5" t="s">
        <v>13</v>
      </c>
      <c r="F2" s="5" t="s">
        <v>13</v>
      </c>
      <c r="G2" s="7" t="s">
        <v>5</v>
      </c>
      <c r="H2" s="6" t="s">
        <v>14</v>
      </c>
      <c r="I2" s="3" t="s">
        <v>38</v>
      </c>
      <c r="J2" s="4" t="s">
        <v>7</v>
      </c>
      <c r="K2" s="6" t="s">
        <v>39</v>
      </c>
      <c r="L2" s="6" t="s">
        <v>40</v>
      </c>
      <c r="M2" s="3">
        <v>100</v>
      </c>
      <c r="N2" s="7" t="s">
        <v>9</v>
      </c>
      <c r="O2" s="3" t="s">
        <v>15</v>
      </c>
      <c r="P2" s="3" t="s">
        <v>41</v>
      </c>
      <c r="Q2" s="8">
        <v>1</v>
      </c>
      <c r="R2" s="4" t="s">
        <v>16</v>
      </c>
    </row>
    <row r="3" spans="1:18" ht="15.6" x14ac:dyDescent="0.3">
      <c r="A3" s="74" t="s">
        <v>17</v>
      </c>
      <c r="B3" s="9">
        <v>2022</v>
      </c>
      <c r="C3" s="10">
        <f>E3-D3/F3</f>
        <v>13.18597030396414</v>
      </c>
      <c r="D3" s="11">
        <v>15.592000000000001</v>
      </c>
      <c r="E3" s="11">
        <v>14.278</v>
      </c>
      <c r="F3" s="11">
        <v>14.278</v>
      </c>
      <c r="G3" s="17">
        <f t="shared" ref="G3:G62" si="0">H3/I3</f>
        <v>135.25</v>
      </c>
      <c r="H3" s="12">
        <v>541</v>
      </c>
      <c r="I3" s="13">
        <v>4</v>
      </c>
      <c r="J3" s="49">
        <f>(K3/L3)*M3%</f>
        <v>2.6960470085470063</v>
      </c>
      <c r="K3" s="14">
        <v>4.20583333333333</v>
      </c>
      <c r="L3" s="15">
        <v>1.56</v>
      </c>
      <c r="M3" s="16">
        <v>100</v>
      </c>
      <c r="N3" s="17">
        <f>(O3/P3)*Q3</f>
        <v>9.6433952787543955</v>
      </c>
      <c r="O3" s="51">
        <v>1920</v>
      </c>
      <c r="P3" s="54">
        <v>199.1</v>
      </c>
      <c r="Q3" s="18">
        <v>1</v>
      </c>
      <c r="R3" s="49">
        <v>278</v>
      </c>
    </row>
    <row r="4" spans="1:18" ht="15.6" x14ac:dyDescent="0.3">
      <c r="A4" s="75"/>
      <c r="B4" s="19">
        <v>2023</v>
      </c>
      <c r="C4" s="20">
        <f>E4-D4/F4</f>
        <v>14.60181272447409</v>
      </c>
      <c r="D4" s="21">
        <v>15.439</v>
      </c>
      <c r="E4" s="21">
        <v>15.592000000000001</v>
      </c>
      <c r="F4" s="21">
        <v>15.592000000000001</v>
      </c>
      <c r="G4" s="27">
        <f t="shared" si="0"/>
        <v>72.833333333333329</v>
      </c>
      <c r="H4" s="22">
        <v>437</v>
      </c>
      <c r="I4" s="23">
        <v>6</v>
      </c>
      <c r="J4" s="20">
        <f>(K4/L4)*M4%</f>
        <v>0.87549485352335699</v>
      </c>
      <c r="K4" s="24">
        <v>3.6858333333333331</v>
      </c>
      <c r="L4" s="25">
        <v>4.21</v>
      </c>
      <c r="M4" s="26">
        <v>100</v>
      </c>
      <c r="N4" s="27">
        <f>(O4/P4)*Q4</f>
        <v>8.7455561198577954</v>
      </c>
      <c r="O4" s="52">
        <v>1722</v>
      </c>
      <c r="P4" s="55">
        <v>196.9</v>
      </c>
      <c r="Q4" s="28">
        <v>1</v>
      </c>
      <c r="R4" s="20">
        <v>106</v>
      </c>
    </row>
    <row r="5" spans="1:18" ht="15.6" x14ac:dyDescent="0.3">
      <c r="A5" s="75"/>
      <c r="B5" s="19">
        <v>2024</v>
      </c>
      <c r="C5" s="20">
        <f>(E5-C6/F5)</f>
        <v>14.584931063931334</v>
      </c>
      <c r="D5" s="21">
        <v>16.157</v>
      </c>
      <c r="E5" s="21">
        <v>15.439</v>
      </c>
      <c r="F5" s="21">
        <v>15.439</v>
      </c>
      <c r="G5" s="27">
        <f t="shared" si="0"/>
        <v>55.245901639344268</v>
      </c>
      <c r="H5" s="22">
        <v>337</v>
      </c>
      <c r="I5" s="23">
        <v>6.1</v>
      </c>
      <c r="J5" s="20">
        <f>(K5/L5)*M5%</f>
        <v>0.56210478771454386</v>
      </c>
      <c r="K5" s="24">
        <v>2.0741666666666667</v>
      </c>
      <c r="L5" s="25">
        <v>3.69</v>
      </c>
      <c r="M5" s="26">
        <v>100</v>
      </c>
      <c r="N5" s="27">
        <f>(O5/P5)*Q5</f>
        <v>1.5729806329711857</v>
      </c>
      <c r="O5" s="58">
        <v>333</v>
      </c>
      <c r="P5" s="55">
        <v>211.7</v>
      </c>
      <c r="Q5" s="28">
        <v>1</v>
      </c>
      <c r="R5" s="20">
        <v>226</v>
      </c>
    </row>
    <row r="6" spans="1:18" ht="15.6" x14ac:dyDescent="0.3">
      <c r="A6" s="75" t="s">
        <v>18</v>
      </c>
      <c r="B6" s="29">
        <v>2022</v>
      </c>
      <c r="C6" s="20">
        <f>(E6-D6/F6)</f>
        <v>13.18597030396414</v>
      </c>
      <c r="D6" s="21">
        <v>15.592000000000001</v>
      </c>
      <c r="E6" s="21">
        <v>14.278</v>
      </c>
      <c r="F6" s="21">
        <v>14.278</v>
      </c>
      <c r="G6" s="17">
        <f t="shared" si="0"/>
        <v>30.375</v>
      </c>
      <c r="H6" s="30">
        <v>121.5</v>
      </c>
      <c r="I6" s="13">
        <v>4</v>
      </c>
      <c r="J6" s="10">
        <f>(K6/L6)*M6%</f>
        <v>2.6960470085470063</v>
      </c>
      <c r="K6" s="14">
        <v>4.20583333333333</v>
      </c>
      <c r="L6" s="15">
        <v>1.56</v>
      </c>
      <c r="M6" s="26">
        <v>100</v>
      </c>
      <c r="N6" s="27">
        <f t="shared" ref="N6:N62" si="1">(O6/P6)*Q6</f>
        <v>6.581352833638026</v>
      </c>
      <c r="O6" s="52">
        <v>1080</v>
      </c>
      <c r="P6" s="54">
        <v>164.1</v>
      </c>
      <c r="Q6" s="28">
        <v>1</v>
      </c>
      <c r="R6" s="20">
        <v>220</v>
      </c>
    </row>
    <row r="7" spans="1:18" ht="15.6" x14ac:dyDescent="0.3">
      <c r="A7" s="75"/>
      <c r="B7" s="29">
        <v>2023</v>
      </c>
      <c r="C7" s="20">
        <f>(E7-D7/F7)</f>
        <v>14.60181272447409</v>
      </c>
      <c r="D7" s="21">
        <v>15.439</v>
      </c>
      <c r="E7" s="21">
        <v>15.592000000000001</v>
      </c>
      <c r="F7" s="21">
        <v>15.592000000000001</v>
      </c>
      <c r="G7" s="27">
        <f t="shared" si="0"/>
        <v>25.633333333333336</v>
      </c>
      <c r="H7" s="31">
        <v>153.80000000000001</v>
      </c>
      <c r="I7" s="23">
        <v>6</v>
      </c>
      <c r="J7" s="20">
        <f>(K7/L7)*M7%</f>
        <v>0.87549485352335699</v>
      </c>
      <c r="K7" s="24">
        <v>3.6858333333333331</v>
      </c>
      <c r="L7" s="25">
        <v>4.21</v>
      </c>
      <c r="M7" s="26">
        <v>100</v>
      </c>
      <c r="N7" s="27">
        <f t="shared" si="1"/>
        <v>8.5421412300683368</v>
      </c>
      <c r="O7" s="52">
        <v>1500</v>
      </c>
      <c r="P7" s="55">
        <v>175.6</v>
      </c>
      <c r="Q7" s="28">
        <v>1</v>
      </c>
      <c r="R7" s="20">
        <v>210</v>
      </c>
    </row>
    <row r="8" spans="1:18" ht="15.6" x14ac:dyDescent="0.3">
      <c r="A8" s="75"/>
      <c r="B8" s="29">
        <v>2024</v>
      </c>
      <c r="C8" s="20">
        <f>(E8-D8/F8)</f>
        <v>14.392494397305525</v>
      </c>
      <c r="D8" s="21">
        <v>16.157</v>
      </c>
      <c r="E8" s="21">
        <v>15.439</v>
      </c>
      <c r="F8" s="21">
        <v>15.439</v>
      </c>
      <c r="G8" s="27">
        <f t="shared" si="0"/>
        <v>29.229508196721316</v>
      </c>
      <c r="H8" s="32">
        <v>178.3</v>
      </c>
      <c r="I8" s="23">
        <v>6.1</v>
      </c>
      <c r="J8" s="20">
        <f>(K8/L8)*M7%</f>
        <v>0.56210478771454386</v>
      </c>
      <c r="K8" s="24">
        <v>2.0741666666666667</v>
      </c>
      <c r="L8" s="25">
        <v>3.69</v>
      </c>
      <c r="M8" s="26">
        <v>100</v>
      </c>
      <c r="N8" s="27">
        <f t="shared" si="1"/>
        <v>8.7383943200436924</v>
      </c>
      <c r="O8" s="52">
        <v>1600</v>
      </c>
      <c r="P8" s="55">
        <v>183.1</v>
      </c>
      <c r="Q8" s="28">
        <v>1</v>
      </c>
      <c r="R8" s="20">
        <v>230</v>
      </c>
    </row>
    <row r="9" spans="1:18" ht="15.6" x14ac:dyDescent="0.3">
      <c r="A9" s="75" t="s">
        <v>19</v>
      </c>
      <c r="B9" s="19">
        <v>2022</v>
      </c>
      <c r="C9" s="20">
        <f t="shared" ref="C9:C62" si="2">E9-D9/F9</f>
        <v>13.18597030396414</v>
      </c>
      <c r="D9" s="21">
        <v>15.592000000000001</v>
      </c>
      <c r="E9" s="21">
        <v>14.278</v>
      </c>
      <c r="F9" s="21">
        <v>14.278</v>
      </c>
      <c r="G9" s="27">
        <f t="shared" si="0"/>
        <v>0.85</v>
      </c>
      <c r="H9" s="33">
        <v>3.4</v>
      </c>
      <c r="I9" s="13">
        <v>4</v>
      </c>
      <c r="J9" s="20">
        <f>(K9/L9)*M7%</f>
        <v>2.6960470085470063</v>
      </c>
      <c r="K9" s="14">
        <v>4.20583333333333</v>
      </c>
      <c r="L9" s="15">
        <v>1.56</v>
      </c>
      <c r="M9" s="26">
        <v>100</v>
      </c>
      <c r="N9" s="27">
        <f t="shared" si="1"/>
        <v>290.9375</v>
      </c>
      <c r="O9" s="23">
        <v>931</v>
      </c>
      <c r="P9" s="55">
        <v>3.2</v>
      </c>
      <c r="Q9" s="28">
        <v>1</v>
      </c>
      <c r="R9" s="50">
        <v>226</v>
      </c>
    </row>
    <row r="10" spans="1:18" ht="15.6" x14ac:dyDescent="0.3">
      <c r="A10" s="75"/>
      <c r="B10" s="19">
        <v>2023</v>
      </c>
      <c r="C10" s="20">
        <f t="shared" si="2"/>
        <v>14.60181272447409</v>
      </c>
      <c r="D10" s="21">
        <v>15.439</v>
      </c>
      <c r="E10" s="21">
        <v>15.592000000000001</v>
      </c>
      <c r="F10" s="21">
        <v>15.592000000000001</v>
      </c>
      <c r="G10" s="27">
        <f t="shared" si="0"/>
        <v>0.65</v>
      </c>
      <c r="H10" s="22">
        <v>3.9</v>
      </c>
      <c r="I10" s="23">
        <v>6</v>
      </c>
      <c r="J10" s="20">
        <f>(K10/L10)*M7%</f>
        <v>0.87549485352335699</v>
      </c>
      <c r="K10" s="24">
        <v>3.6858333333333331</v>
      </c>
      <c r="L10" s="25">
        <v>4.21</v>
      </c>
      <c r="M10" s="26">
        <v>100</v>
      </c>
      <c r="N10" s="27">
        <f t="shared" si="1"/>
        <v>31.060606060606062</v>
      </c>
      <c r="O10" s="23">
        <v>102.5</v>
      </c>
      <c r="P10" s="55">
        <v>3.3</v>
      </c>
      <c r="Q10" s="28">
        <v>1</v>
      </c>
      <c r="R10" s="20">
        <v>278</v>
      </c>
    </row>
    <row r="11" spans="1:18" ht="15.6" x14ac:dyDescent="0.3">
      <c r="A11" s="75"/>
      <c r="B11" s="19">
        <v>2024</v>
      </c>
      <c r="C11" s="20">
        <f t="shared" si="2"/>
        <v>14.392494397305525</v>
      </c>
      <c r="D11" s="21">
        <v>16.157</v>
      </c>
      <c r="E11" s="21">
        <v>15.439</v>
      </c>
      <c r="F11" s="21">
        <v>15.439</v>
      </c>
      <c r="G11" s="27">
        <f t="shared" si="0"/>
        <v>0.65573770491803285</v>
      </c>
      <c r="H11" s="22">
        <v>4</v>
      </c>
      <c r="I11" s="23">
        <v>6.1</v>
      </c>
      <c r="J11" s="20">
        <f>(K11/L11)*M7%</f>
        <v>0.56210478771454386</v>
      </c>
      <c r="K11" s="24">
        <v>2.0741666666666667</v>
      </c>
      <c r="L11" s="25">
        <v>3.69</v>
      </c>
      <c r="M11" s="26">
        <v>100</v>
      </c>
      <c r="N11" s="27">
        <f t="shared" si="1"/>
        <v>178.42105263157896</v>
      </c>
      <c r="O11" s="23">
        <v>678</v>
      </c>
      <c r="P11" s="55">
        <v>3.8</v>
      </c>
      <c r="Q11" s="28">
        <v>1</v>
      </c>
      <c r="R11" s="20">
        <v>226</v>
      </c>
    </row>
    <row r="12" spans="1:18" ht="15.6" x14ac:dyDescent="0.3">
      <c r="A12" s="72" t="s">
        <v>20</v>
      </c>
      <c r="B12" s="19">
        <v>2022</v>
      </c>
      <c r="C12" s="20">
        <f t="shared" si="2"/>
        <v>13.18597030396414</v>
      </c>
      <c r="D12" s="21">
        <v>15.592000000000001</v>
      </c>
      <c r="E12" s="21">
        <v>14.278</v>
      </c>
      <c r="F12" s="21">
        <v>14.278</v>
      </c>
      <c r="G12" s="27">
        <f t="shared" si="0"/>
        <v>72.5</v>
      </c>
      <c r="H12" s="22">
        <v>290</v>
      </c>
      <c r="I12" s="13">
        <v>4</v>
      </c>
      <c r="J12" s="20">
        <f>(K12/L12)*M7%</f>
        <v>2.6960470085470063</v>
      </c>
      <c r="K12" s="14">
        <v>4.20583333333333</v>
      </c>
      <c r="L12" s="15">
        <v>1.56</v>
      </c>
      <c r="M12" s="26">
        <v>100</v>
      </c>
      <c r="N12" s="27">
        <f t="shared" si="1"/>
        <v>1.3646670789527933</v>
      </c>
      <c r="O12" s="52">
        <v>662</v>
      </c>
      <c r="P12" s="55">
        <v>485.1</v>
      </c>
      <c r="Q12" s="28">
        <v>1</v>
      </c>
      <c r="R12" s="20">
        <v>268</v>
      </c>
    </row>
    <row r="13" spans="1:18" ht="15.6" x14ac:dyDescent="0.3">
      <c r="A13" s="73"/>
      <c r="B13" s="19">
        <v>2023</v>
      </c>
      <c r="C13" s="20">
        <f t="shared" si="2"/>
        <v>14.60181272447409</v>
      </c>
      <c r="D13" s="21">
        <v>15.439</v>
      </c>
      <c r="E13" s="21">
        <v>15.592000000000001</v>
      </c>
      <c r="F13" s="21">
        <v>15.592000000000001</v>
      </c>
      <c r="G13" s="27">
        <f t="shared" si="0"/>
        <v>28.516666666666666</v>
      </c>
      <c r="H13" s="22">
        <v>171.1</v>
      </c>
      <c r="I13" s="23">
        <v>6</v>
      </c>
      <c r="J13" s="20">
        <f>(K13/L13)*M7%</f>
        <v>0.87549485352335699</v>
      </c>
      <c r="K13" s="24">
        <v>3.6858333333333331</v>
      </c>
      <c r="L13" s="25">
        <v>4.21</v>
      </c>
      <c r="M13" s="26">
        <v>100</v>
      </c>
      <c r="N13" s="27">
        <f t="shared" si="1"/>
        <v>9.5349716446124759</v>
      </c>
      <c r="O13" s="52">
        <v>5044</v>
      </c>
      <c r="P13" s="55">
        <v>529</v>
      </c>
      <c r="Q13" s="28">
        <v>1</v>
      </c>
      <c r="R13" s="20">
        <v>112</v>
      </c>
    </row>
    <row r="14" spans="1:18" ht="15.6" x14ac:dyDescent="0.3">
      <c r="A14" s="74"/>
      <c r="B14" s="19">
        <v>2024</v>
      </c>
      <c r="C14" s="20">
        <f t="shared" si="2"/>
        <v>14.392494397305525</v>
      </c>
      <c r="D14" s="21">
        <v>16.157</v>
      </c>
      <c r="E14" s="21">
        <v>15.439</v>
      </c>
      <c r="F14" s="21">
        <v>15.439</v>
      </c>
      <c r="G14" s="27">
        <f t="shared" si="0"/>
        <v>26.409836065573771</v>
      </c>
      <c r="H14" s="22">
        <v>161.1</v>
      </c>
      <c r="I14" s="23">
        <v>6.1</v>
      </c>
      <c r="J14" s="20">
        <f>(K14/L14)*M7%</f>
        <v>0.56210478771454386</v>
      </c>
      <c r="K14" s="24">
        <v>2.0741666666666667</v>
      </c>
      <c r="L14" s="25">
        <v>3.69</v>
      </c>
      <c r="M14" s="26">
        <v>100</v>
      </c>
      <c r="N14" s="27">
        <f t="shared" si="1"/>
        <v>1.1950886766712141</v>
      </c>
      <c r="O14" s="52">
        <v>525.6</v>
      </c>
      <c r="P14" s="55">
        <v>439.8</v>
      </c>
      <c r="Q14" s="28">
        <v>1</v>
      </c>
      <c r="R14" s="20">
        <v>85</v>
      </c>
    </row>
    <row r="15" spans="1:18" ht="15.6" x14ac:dyDescent="0.3">
      <c r="A15" s="72" t="s">
        <v>21</v>
      </c>
      <c r="B15" s="29">
        <v>2022</v>
      </c>
      <c r="C15" s="20">
        <f t="shared" si="2"/>
        <v>13.18597030396414</v>
      </c>
      <c r="D15" s="21">
        <v>15.592000000000001</v>
      </c>
      <c r="E15" s="21">
        <v>14.278</v>
      </c>
      <c r="F15" s="21">
        <v>14.278</v>
      </c>
      <c r="G15" s="27">
        <f t="shared" si="0"/>
        <v>142.80000000000001</v>
      </c>
      <c r="H15" s="22">
        <v>571.20000000000005</v>
      </c>
      <c r="I15" s="13">
        <v>4</v>
      </c>
      <c r="J15" s="20">
        <f>(K15/L15)*M7%</f>
        <v>2.6960470085470063</v>
      </c>
      <c r="K15" s="14">
        <v>4.20583333333333</v>
      </c>
      <c r="L15" s="15">
        <v>1.56</v>
      </c>
      <c r="M15" s="26">
        <v>100</v>
      </c>
      <c r="N15" s="27">
        <f t="shared" si="1"/>
        <v>3.2859399684044233</v>
      </c>
      <c r="O15" s="52">
        <v>1040</v>
      </c>
      <c r="P15" s="55">
        <v>316.5</v>
      </c>
      <c r="Q15" s="28">
        <v>1</v>
      </c>
      <c r="R15" s="20">
        <v>220</v>
      </c>
    </row>
    <row r="16" spans="1:18" ht="15.6" x14ac:dyDescent="0.3">
      <c r="A16" s="73"/>
      <c r="B16" s="29">
        <v>2023</v>
      </c>
      <c r="C16" s="20">
        <f t="shared" si="2"/>
        <v>14.60181272447409</v>
      </c>
      <c r="D16" s="21">
        <v>15.439</v>
      </c>
      <c r="E16" s="21">
        <v>15.592000000000001</v>
      </c>
      <c r="F16" s="21">
        <v>15.592000000000001</v>
      </c>
      <c r="G16" s="27">
        <f t="shared" si="0"/>
        <v>99.683333333333337</v>
      </c>
      <c r="H16" s="22">
        <v>598.1</v>
      </c>
      <c r="I16" s="23">
        <v>6</v>
      </c>
      <c r="J16" s="20">
        <f>(K16/L16)*M7%</f>
        <v>0.87549485352335699</v>
      </c>
      <c r="K16" s="24">
        <v>3.6858333333333331</v>
      </c>
      <c r="L16" s="25">
        <v>4.21</v>
      </c>
      <c r="M16" s="26">
        <v>100</v>
      </c>
      <c r="N16" s="27">
        <f t="shared" si="1"/>
        <v>5.0793650793650791</v>
      </c>
      <c r="O16" s="52">
        <v>1760</v>
      </c>
      <c r="P16" s="55">
        <v>346.5</v>
      </c>
      <c r="Q16" s="28">
        <v>1</v>
      </c>
      <c r="R16" s="20">
        <v>286</v>
      </c>
    </row>
    <row r="17" spans="1:18" ht="15.6" x14ac:dyDescent="0.3">
      <c r="A17" s="74"/>
      <c r="B17" s="29">
        <v>2024</v>
      </c>
      <c r="C17" s="20">
        <f t="shared" si="2"/>
        <v>14.392494397305525</v>
      </c>
      <c r="D17" s="21">
        <v>16.157</v>
      </c>
      <c r="E17" s="21">
        <v>15.439</v>
      </c>
      <c r="F17" s="21">
        <v>15.439</v>
      </c>
      <c r="G17" s="27">
        <f t="shared" si="0"/>
        <v>96.721311475409848</v>
      </c>
      <c r="H17" s="34">
        <v>590</v>
      </c>
      <c r="I17" s="23">
        <v>6.1</v>
      </c>
      <c r="J17" s="35">
        <f>(K17/L17)*M7%</f>
        <v>0.56210478771454386</v>
      </c>
      <c r="K17" s="24">
        <v>2.0741666666666667</v>
      </c>
      <c r="L17" s="25">
        <v>3.69</v>
      </c>
      <c r="M17" s="26">
        <v>100</v>
      </c>
      <c r="N17" s="27">
        <f t="shared" si="1"/>
        <v>9.9492385786802036</v>
      </c>
      <c r="O17" s="52">
        <v>2940</v>
      </c>
      <c r="P17" s="56">
        <v>295.5</v>
      </c>
      <c r="Q17" s="28">
        <v>1</v>
      </c>
      <c r="R17" s="20">
        <v>332</v>
      </c>
    </row>
    <row r="18" spans="1:18" ht="15.6" x14ac:dyDescent="0.3">
      <c r="A18" s="72" t="s">
        <v>22</v>
      </c>
      <c r="B18" s="19">
        <v>2022</v>
      </c>
      <c r="C18" s="20">
        <f t="shared" si="2"/>
        <v>13.18597030396414</v>
      </c>
      <c r="D18" s="21">
        <v>15.592000000000001</v>
      </c>
      <c r="E18" s="21">
        <v>14.278</v>
      </c>
      <c r="F18" s="21">
        <v>14.278</v>
      </c>
      <c r="G18" s="27">
        <f t="shared" si="0"/>
        <v>138.1</v>
      </c>
      <c r="H18" s="22">
        <v>552.4</v>
      </c>
      <c r="I18" s="13">
        <v>4</v>
      </c>
      <c r="J18" s="20">
        <f>(K18/L18)*M7%</f>
        <v>2.6960470085470063</v>
      </c>
      <c r="K18" s="14">
        <v>4.20583333333333</v>
      </c>
      <c r="L18" s="15">
        <v>1.56</v>
      </c>
      <c r="M18" s="26">
        <v>100</v>
      </c>
      <c r="N18" s="27">
        <f t="shared" si="1"/>
        <v>5.4773483491169701</v>
      </c>
      <c r="O18" s="52">
        <v>2140</v>
      </c>
      <c r="P18" s="55">
        <v>390.7</v>
      </c>
      <c r="Q18" s="28">
        <v>1</v>
      </c>
      <c r="R18" s="20">
        <v>95</v>
      </c>
    </row>
    <row r="19" spans="1:18" ht="15.6" x14ac:dyDescent="0.3">
      <c r="A19" s="73"/>
      <c r="B19" s="19">
        <v>2023</v>
      </c>
      <c r="C19" s="20">
        <f t="shared" si="2"/>
        <v>14.60181272447409</v>
      </c>
      <c r="D19" s="21">
        <v>15.439</v>
      </c>
      <c r="E19" s="21">
        <v>15.592000000000001</v>
      </c>
      <c r="F19" s="21">
        <v>15.592000000000001</v>
      </c>
      <c r="G19" s="27">
        <f t="shared" si="0"/>
        <v>93.266666666666666</v>
      </c>
      <c r="H19" s="22">
        <v>559.6</v>
      </c>
      <c r="I19" s="23">
        <v>6</v>
      </c>
      <c r="J19" s="20">
        <f>(K19/L19)*M7%</f>
        <v>0.87549485352335699</v>
      </c>
      <c r="K19" s="24">
        <v>3.6858333333333331</v>
      </c>
      <c r="L19" s="25">
        <v>4.21</v>
      </c>
      <c r="M19" s="26">
        <v>100</v>
      </c>
      <c r="N19" s="27">
        <f t="shared" si="1"/>
        <v>2.9376062151007529</v>
      </c>
      <c r="O19" s="52">
        <v>1210</v>
      </c>
      <c r="P19" s="55">
        <v>411.9</v>
      </c>
      <c r="Q19" s="28">
        <v>1</v>
      </c>
      <c r="R19" s="20">
        <v>70</v>
      </c>
    </row>
    <row r="20" spans="1:18" ht="15.6" x14ac:dyDescent="0.3">
      <c r="A20" s="74"/>
      <c r="B20" s="19">
        <v>2024</v>
      </c>
      <c r="C20" s="20">
        <f t="shared" si="2"/>
        <v>14.392494397305525</v>
      </c>
      <c r="D20" s="21">
        <v>16.157</v>
      </c>
      <c r="E20" s="21">
        <v>15.439</v>
      </c>
      <c r="F20" s="21">
        <v>15.439</v>
      </c>
      <c r="G20" s="27">
        <f t="shared" si="0"/>
        <v>94.426229508196727</v>
      </c>
      <c r="H20" s="22">
        <v>576</v>
      </c>
      <c r="I20" s="23">
        <v>6.1</v>
      </c>
      <c r="J20" s="20">
        <f>(K20/L20)*M7%</f>
        <v>0.56210478771454386</v>
      </c>
      <c r="K20" s="24">
        <v>2.0741666666666667</v>
      </c>
      <c r="L20" s="25">
        <v>3.69</v>
      </c>
      <c r="M20" s="26">
        <v>100</v>
      </c>
      <c r="N20" s="27">
        <f t="shared" si="1"/>
        <v>2.9215048769159311</v>
      </c>
      <c r="O20" s="52">
        <v>1258</v>
      </c>
      <c r="P20" s="56">
        <v>430.6</v>
      </c>
      <c r="Q20" s="28">
        <v>1</v>
      </c>
      <c r="R20" s="20">
        <v>75</v>
      </c>
    </row>
    <row r="21" spans="1:18" ht="15.6" x14ac:dyDescent="0.3">
      <c r="A21" s="72" t="s">
        <v>23</v>
      </c>
      <c r="B21" s="29">
        <v>2022</v>
      </c>
      <c r="C21" s="20">
        <f t="shared" si="2"/>
        <v>13.18597030396414</v>
      </c>
      <c r="D21" s="21">
        <v>15.592000000000001</v>
      </c>
      <c r="E21" s="21">
        <v>14.278</v>
      </c>
      <c r="F21" s="21">
        <v>14.278</v>
      </c>
      <c r="G21" s="27">
        <f t="shared" si="0"/>
        <v>21.75</v>
      </c>
      <c r="H21" s="22">
        <v>87</v>
      </c>
      <c r="I21" s="13">
        <v>4</v>
      </c>
      <c r="J21" s="20">
        <f>(K21/L21)*M7%</f>
        <v>2.6960470085470063</v>
      </c>
      <c r="K21" s="14">
        <v>4.20583333333333</v>
      </c>
      <c r="L21" s="15">
        <v>1.56</v>
      </c>
      <c r="M21" s="26">
        <v>100</v>
      </c>
      <c r="N21" s="27">
        <f t="shared" si="1"/>
        <v>2.1603128054740957</v>
      </c>
      <c r="O21" s="52">
        <v>221</v>
      </c>
      <c r="P21" s="55">
        <v>102.3</v>
      </c>
      <c r="Q21" s="28">
        <v>1</v>
      </c>
      <c r="R21" s="20">
        <v>121</v>
      </c>
    </row>
    <row r="22" spans="1:18" ht="15.6" x14ac:dyDescent="0.3">
      <c r="A22" s="73"/>
      <c r="B22" s="29">
        <v>2023</v>
      </c>
      <c r="C22" s="20">
        <f t="shared" si="2"/>
        <v>14.60181272447409</v>
      </c>
      <c r="D22" s="21">
        <v>15.439</v>
      </c>
      <c r="E22" s="21">
        <v>15.592000000000001</v>
      </c>
      <c r="F22" s="21">
        <v>15.592000000000001</v>
      </c>
      <c r="G22" s="27">
        <f t="shared" si="0"/>
        <v>12.933333333333332</v>
      </c>
      <c r="H22" s="22">
        <v>77.599999999999994</v>
      </c>
      <c r="I22" s="23">
        <v>6</v>
      </c>
      <c r="J22" s="20">
        <f>(K22/L22)*M7%</f>
        <v>0.87549485352335699</v>
      </c>
      <c r="K22" s="24">
        <v>3.6858333333333331</v>
      </c>
      <c r="L22" s="25">
        <v>4.21</v>
      </c>
      <c r="M22" s="26">
        <v>100</v>
      </c>
      <c r="N22" s="27">
        <f t="shared" si="1"/>
        <v>4</v>
      </c>
      <c r="O22" s="52">
        <v>204</v>
      </c>
      <c r="P22" s="55">
        <v>51</v>
      </c>
      <c r="Q22" s="28">
        <v>1</v>
      </c>
      <c r="R22" s="20">
        <v>121</v>
      </c>
    </row>
    <row r="23" spans="1:18" ht="15.6" x14ac:dyDescent="0.3">
      <c r="A23" s="74"/>
      <c r="B23" s="29">
        <v>2024</v>
      </c>
      <c r="C23" s="20">
        <f t="shared" si="2"/>
        <v>14.392494397305525</v>
      </c>
      <c r="D23" s="21">
        <v>16.157</v>
      </c>
      <c r="E23" s="21">
        <v>15.439</v>
      </c>
      <c r="F23" s="21">
        <v>15.439</v>
      </c>
      <c r="G23" s="27">
        <f t="shared" si="0"/>
        <v>13.491803278688526</v>
      </c>
      <c r="H23" s="22">
        <v>82.3</v>
      </c>
      <c r="I23" s="23">
        <v>6.1</v>
      </c>
      <c r="J23" s="20">
        <f>(K23/L23)*M7%</f>
        <v>0.56210478771454386</v>
      </c>
      <c r="K23" s="24">
        <v>2.0741666666666667</v>
      </c>
      <c r="L23" s="25">
        <v>3.69</v>
      </c>
      <c r="M23" s="26">
        <v>100</v>
      </c>
      <c r="N23" s="27">
        <f t="shared" si="1"/>
        <v>4.8865979381443303</v>
      </c>
      <c r="O23" s="52">
        <v>237</v>
      </c>
      <c r="P23" s="55">
        <v>48.5</v>
      </c>
      <c r="Q23" s="28">
        <v>1</v>
      </c>
      <c r="R23" s="20">
        <v>116</v>
      </c>
    </row>
    <row r="24" spans="1:18" ht="15.6" x14ac:dyDescent="0.3">
      <c r="A24" s="72" t="s">
        <v>24</v>
      </c>
      <c r="B24" s="19">
        <v>2022</v>
      </c>
      <c r="C24" s="20">
        <f t="shared" si="2"/>
        <v>13.18597030396414</v>
      </c>
      <c r="D24" s="21">
        <v>15.592000000000001</v>
      </c>
      <c r="E24" s="21">
        <v>14.278</v>
      </c>
      <c r="F24" s="21">
        <v>14.278</v>
      </c>
      <c r="G24" s="27">
        <f t="shared" si="0"/>
        <v>2.625</v>
      </c>
      <c r="H24" s="22">
        <v>10.5</v>
      </c>
      <c r="I24" s="13">
        <v>4</v>
      </c>
      <c r="J24" s="20">
        <f>(K24/L24)*M7%</f>
        <v>2.6960470085470063</v>
      </c>
      <c r="K24" s="14">
        <v>4.20583333333333</v>
      </c>
      <c r="L24" s="15">
        <v>1.56</v>
      </c>
      <c r="M24" s="26">
        <v>100</v>
      </c>
      <c r="N24" s="27">
        <f t="shared" si="1"/>
        <v>71.465753424657535</v>
      </c>
      <c r="O24" s="52">
        <v>521.70000000000005</v>
      </c>
      <c r="P24" s="55">
        <v>7.3</v>
      </c>
      <c r="Q24" s="28">
        <v>1</v>
      </c>
      <c r="R24" s="20">
        <v>635</v>
      </c>
    </row>
    <row r="25" spans="1:18" ht="15.6" x14ac:dyDescent="0.3">
      <c r="A25" s="73"/>
      <c r="B25" s="19">
        <v>2023</v>
      </c>
      <c r="C25" s="20">
        <f t="shared" si="2"/>
        <v>14.60181272447409</v>
      </c>
      <c r="D25" s="21">
        <v>15.439</v>
      </c>
      <c r="E25" s="21">
        <v>15.592000000000001</v>
      </c>
      <c r="F25" s="21">
        <v>15.592000000000001</v>
      </c>
      <c r="G25" s="27">
        <f t="shared" si="0"/>
        <v>1.75</v>
      </c>
      <c r="H25" s="22">
        <v>10.5</v>
      </c>
      <c r="I25" s="23">
        <v>6</v>
      </c>
      <c r="J25" s="20">
        <f>(K25/L25)*M7%</f>
        <v>0.87549485352335699</v>
      </c>
      <c r="K25" s="24">
        <v>3.6858333333333331</v>
      </c>
      <c r="L25" s="25">
        <v>4.21</v>
      </c>
      <c r="M25" s="26">
        <v>100</v>
      </c>
      <c r="N25" s="27">
        <f t="shared" si="1"/>
        <v>81.351351351351354</v>
      </c>
      <c r="O25" s="52">
        <v>602</v>
      </c>
      <c r="P25" s="55">
        <v>7.4</v>
      </c>
      <c r="Q25" s="28">
        <v>1</v>
      </c>
      <c r="R25" s="20">
        <v>525</v>
      </c>
    </row>
    <row r="26" spans="1:18" ht="15.6" x14ac:dyDescent="0.3">
      <c r="A26" s="74"/>
      <c r="B26" s="19">
        <v>2024</v>
      </c>
      <c r="C26" s="20">
        <f t="shared" si="2"/>
        <v>14.392494397305525</v>
      </c>
      <c r="D26" s="21">
        <v>16.157</v>
      </c>
      <c r="E26" s="21">
        <v>15.439</v>
      </c>
      <c r="F26" s="21">
        <v>15.439</v>
      </c>
      <c r="G26" s="27">
        <f t="shared" si="0"/>
        <v>2</v>
      </c>
      <c r="H26" s="22">
        <v>12.2</v>
      </c>
      <c r="I26" s="23">
        <v>6.1</v>
      </c>
      <c r="J26" s="20">
        <f>(K26/L26)*M7%</f>
        <v>0.56210478771454386</v>
      </c>
      <c r="K26" s="24">
        <v>2.0741666666666667</v>
      </c>
      <c r="L26" s="25">
        <v>3.69</v>
      </c>
      <c r="M26" s="26">
        <v>100</v>
      </c>
      <c r="N26" s="27">
        <f t="shared" si="1"/>
        <v>81.80952380952381</v>
      </c>
      <c r="O26" s="52">
        <v>687.2</v>
      </c>
      <c r="P26" s="55">
        <v>8.4</v>
      </c>
      <c r="Q26" s="28">
        <v>1</v>
      </c>
      <c r="R26" s="20">
        <v>460</v>
      </c>
    </row>
    <row r="27" spans="1:18" ht="15.6" x14ac:dyDescent="0.3">
      <c r="A27" s="72" t="s">
        <v>25</v>
      </c>
      <c r="B27" s="29">
        <v>2022</v>
      </c>
      <c r="C27" s="20">
        <f t="shared" si="2"/>
        <v>13.18597030396414</v>
      </c>
      <c r="D27" s="21">
        <v>15.592000000000001</v>
      </c>
      <c r="E27" s="21">
        <v>14.278</v>
      </c>
      <c r="F27" s="21">
        <v>14.278</v>
      </c>
      <c r="G27" s="27">
        <f t="shared" si="0"/>
        <v>19.625</v>
      </c>
      <c r="H27" s="22">
        <v>78.5</v>
      </c>
      <c r="I27" s="13">
        <v>4</v>
      </c>
      <c r="J27" s="20">
        <f>(K27/L27)*M7%</f>
        <v>2.6960470085470063</v>
      </c>
      <c r="K27" s="14">
        <v>4.20583333333333</v>
      </c>
      <c r="L27" s="15">
        <v>1.56</v>
      </c>
      <c r="M27" s="26">
        <v>100</v>
      </c>
      <c r="N27" s="27">
        <f t="shared" si="1"/>
        <v>1.95492804778713</v>
      </c>
      <c r="O27" s="52">
        <v>720</v>
      </c>
      <c r="P27" s="55">
        <v>368.3</v>
      </c>
      <c r="Q27" s="28">
        <v>1</v>
      </c>
      <c r="R27" s="20">
        <v>86</v>
      </c>
    </row>
    <row r="28" spans="1:18" ht="15.6" x14ac:dyDescent="0.3">
      <c r="A28" s="73"/>
      <c r="B28" s="29">
        <v>2023</v>
      </c>
      <c r="C28" s="20">
        <f t="shared" si="2"/>
        <v>14.60181272447409</v>
      </c>
      <c r="D28" s="21">
        <v>15.439</v>
      </c>
      <c r="E28" s="21">
        <v>15.592000000000001</v>
      </c>
      <c r="F28" s="21">
        <v>15.592000000000001</v>
      </c>
      <c r="G28" s="27">
        <f t="shared" si="0"/>
        <v>13</v>
      </c>
      <c r="H28" s="22">
        <v>78</v>
      </c>
      <c r="I28" s="23">
        <v>6</v>
      </c>
      <c r="J28" s="20">
        <f>(K28/L28)*M7%</f>
        <v>0.87549485352335699</v>
      </c>
      <c r="K28" s="24">
        <v>3.6858333333333331</v>
      </c>
      <c r="L28" s="25">
        <v>4.21</v>
      </c>
      <c r="M28" s="26">
        <v>100</v>
      </c>
      <c r="N28" s="27">
        <f t="shared" si="1"/>
        <v>1.7084890549919913</v>
      </c>
      <c r="O28" s="52">
        <v>640</v>
      </c>
      <c r="P28" s="55">
        <v>374.6</v>
      </c>
      <c r="Q28" s="28">
        <v>1</v>
      </c>
      <c r="R28" s="20">
        <v>110</v>
      </c>
    </row>
    <row r="29" spans="1:18" ht="15.6" x14ac:dyDescent="0.3">
      <c r="A29" s="74"/>
      <c r="B29" s="29">
        <v>2024</v>
      </c>
      <c r="C29" s="20">
        <f t="shared" si="2"/>
        <v>14.392494397305525</v>
      </c>
      <c r="D29" s="21">
        <v>16.157</v>
      </c>
      <c r="E29" s="21">
        <v>15.439</v>
      </c>
      <c r="F29" s="21">
        <v>15.439</v>
      </c>
      <c r="G29" s="27">
        <f t="shared" si="0"/>
        <v>7.442622950819672</v>
      </c>
      <c r="H29" s="22">
        <v>45.4</v>
      </c>
      <c r="I29" s="23">
        <v>6.1</v>
      </c>
      <c r="J29" s="20">
        <f>(K29/L29)*M7%</f>
        <v>0.56210478771454386</v>
      </c>
      <c r="K29" s="24">
        <v>2.0741666666666667</v>
      </c>
      <c r="L29" s="25">
        <v>3.69</v>
      </c>
      <c r="M29" s="26">
        <v>100</v>
      </c>
      <c r="N29" s="27">
        <f t="shared" si="1"/>
        <v>7.8230374966280012</v>
      </c>
      <c r="O29" s="52">
        <v>2900</v>
      </c>
      <c r="P29" s="55">
        <v>370.7</v>
      </c>
      <c r="Q29" s="28">
        <v>1</v>
      </c>
      <c r="R29" s="20">
        <v>33</v>
      </c>
    </row>
    <row r="30" spans="1:18" ht="15.6" x14ac:dyDescent="0.3">
      <c r="A30" s="72" t="s">
        <v>26</v>
      </c>
      <c r="B30" s="19">
        <v>2022</v>
      </c>
      <c r="C30" s="20">
        <f t="shared" si="2"/>
        <v>13.18597030396414</v>
      </c>
      <c r="D30" s="21">
        <v>15.592000000000001</v>
      </c>
      <c r="E30" s="21">
        <v>14.278</v>
      </c>
      <c r="F30" s="21">
        <v>14.278</v>
      </c>
      <c r="G30" s="27">
        <f t="shared" si="0"/>
        <v>16.2</v>
      </c>
      <c r="H30" s="22">
        <v>64.8</v>
      </c>
      <c r="I30" s="13">
        <v>4</v>
      </c>
      <c r="J30" s="20">
        <f>(K30/L30)*M7%</f>
        <v>2.6960470085470063</v>
      </c>
      <c r="K30" s="14">
        <v>4.20583333333333</v>
      </c>
      <c r="L30" s="15">
        <v>1.56</v>
      </c>
      <c r="M30" s="26">
        <v>100</v>
      </c>
      <c r="N30" s="27">
        <f t="shared" si="1"/>
        <v>4.9436253252385081</v>
      </c>
      <c r="O30" s="52">
        <v>570</v>
      </c>
      <c r="P30" s="55">
        <v>115.3</v>
      </c>
      <c r="Q30" s="28">
        <v>1</v>
      </c>
      <c r="R30" s="20">
        <v>10</v>
      </c>
    </row>
    <row r="31" spans="1:18" ht="15.6" x14ac:dyDescent="0.3">
      <c r="A31" s="73"/>
      <c r="B31" s="19">
        <v>2023</v>
      </c>
      <c r="C31" s="20">
        <f t="shared" si="2"/>
        <v>14.60181272447409</v>
      </c>
      <c r="D31" s="21">
        <v>15.439</v>
      </c>
      <c r="E31" s="21">
        <v>15.592000000000001</v>
      </c>
      <c r="F31" s="21">
        <v>15.592000000000001</v>
      </c>
      <c r="G31" s="27">
        <f t="shared" si="0"/>
        <v>11.316666666666668</v>
      </c>
      <c r="H31" s="22">
        <v>67.900000000000006</v>
      </c>
      <c r="I31" s="23">
        <v>6</v>
      </c>
      <c r="J31" s="20">
        <f>(K31/L31)*M7%</f>
        <v>0.87549485352335699</v>
      </c>
      <c r="K31" s="24">
        <v>3.6858333333333331</v>
      </c>
      <c r="L31" s="25">
        <v>4.21</v>
      </c>
      <c r="M31" s="26">
        <v>100</v>
      </c>
      <c r="N31" s="27">
        <f t="shared" si="1"/>
        <v>7.1248952221290862</v>
      </c>
      <c r="O31" s="52">
        <v>850</v>
      </c>
      <c r="P31" s="55">
        <v>119.3</v>
      </c>
      <c r="Q31" s="28">
        <v>1</v>
      </c>
      <c r="R31" s="20">
        <v>10.574999999999999</v>
      </c>
    </row>
    <row r="32" spans="1:18" ht="15.6" x14ac:dyDescent="0.3">
      <c r="A32" s="74"/>
      <c r="B32" s="19">
        <v>2024</v>
      </c>
      <c r="C32" s="20">
        <f t="shared" si="2"/>
        <v>14.392494397305525</v>
      </c>
      <c r="D32" s="21">
        <v>16.157</v>
      </c>
      <c r="E32" s="21">
        <v>15.439</v>
      </c>
      <c r="F32" s="21">
        <v>15.439</v>
      </c>
      <c r="G32" s="27">
        <f t="shared" si="0"/>
        <v>11.901639344262295</v>
      </c>
      <c r="H32" s="22">
        <v>72.599999999999994</v>
      </c>
      <c r="I32" s="23">
        <v>6.1</v>
      </c>
      <c r="J32" s="20">
        <f>(K32/L32)*M7%</f>
        <v>0.56210478771454386</v>
      </c>
      <c r="K32" s="24">
        <v>2.0741666666666667</v>
      </c>
      <c r="L32" s="25">
        <v>3.69</v>
      </c>
      <c r="M32" s="26">
        <v>100</v>
      </c>
      <c r="N32" s="27">
        <f t="shared" si="1"/>
        <v>6.9841269841269842</v>
      </c>
      <c r="O32" s="52">
        <v>880</v>
      </c>
      <c r="P32" s="55">
        <v>126</v>
      </c>
      <c r="Q32" s="28">
        <v>1</v>
      </c>
      <c r="R32" s="20">
        <v>11.375</v>
      </c>
    </row>
    <row r="33" spans="1:18" ht="15.6" x14ac:dyDescent="0.3">
      <c r="A33" s="72" t="s">
        <v>27</v>
      </c>
      <c r="B33" s="29">
        <v>2022</v>
      </c>
      <c r="C33" s="20">
        <f t="shared" si="2"/>
        <v>13.18597030396414</v>
      </c>
      <c r="D33" s="21">
        <v>15.592000000000001</v>
      </c>
      <c r="E33" s="21">
        <v>14.278</v>
      </c>
      <c r="F33" s="21">
        <v>14.278</v>
      </c>
      <c r="G33" s="27">
        <f t="shared" si="0"/>
        <v>28.335000000000001</v>
      </c>
      <c r="H33" s="22">
        <v>113.34</v>
      </c>
      <c r="I33" s="13">
        <v>4</v>
      </c>
      <c r="J33" s="20">
        <f>(K33/L33)*M7%</f>
        <v>2.6960470085470063</v>
      </c>
      <c r="K33" s="14">
        <v>4.20583333333333</v>
      </c>
      <c r="L33" s="15">
        <v>1.56</v>
      </c>
      <c r="M33" s="26">
        <v>100</v>
      </c>
      <c r="N33" s="27">
        <f t="shared" si="1"/>
        <v>1.5923566878980893</v>
      </c>
      <c r="O33" s="52">
        <v>200</v>
      </c>
      <c r="P33" s="55">
        <v>125.6</v>
      </c>
      <c r="Q33" s="28">
        <v>1</v>
      </c>
      <c r="R33" s="20">
        <v>59</v>
      </c>
    </row>
    <row r="34" spans="1:18" ht="15.6" x14ac:dyDescent="0.3">
      <c r="A34" s="73"/>
      <c r="B34" s="29">
        <v>2023</v>
      </c>
      <c r="C34" s="20">
        <f t="shared" si="2"/>
        <v>14.60181272447409</v>
      </c>
      <c r="D34" s="21">
        <v>15.439</v>
      </c>
      <c r="E34" s="21">
        <v>15.592000000000001</v>
      </c>
      <c r="F34" s="21">
        <v>15.592000000000001</v>
      </c>
      <c r="G34" s="27">
        <f t="shared" si="0"/>
        <v>23.968333333333334</v>
      </c>
      <c r="H34" s="22">
        <v>143.81</v>
      </c>
      <c r="I34" s="23">
        <v>6</v>
      </c>
      <c r="J34" s="20">
        <f>(K34/L34)*M34%</f>
        <v>0.87549485352335699</v>
      </c>
      <c r="K34" s="24">
        <v>3.6858333333333331</v>
      </c>
      <c r="L34" s="25">
        <v>4.21</v>
      </c>
      <c r="M34" s="26">
        <v>100</v>
      </c>
      <c r="N34" s="27">
        <f t="shared" si="1"/>
        <v>6.6168555240793205</v>
      </c>
      <c r="O34" s="52">
        <v>934.3</v>
      </c>
      <c r="P34" s="55">
        <v>141.19999999999999</v>
      </c>
      <c r="Q34" s="28">
        <v>1</v>
      </c>
      <c r="R34" s="20">
        <v>50</v>
      </c>
    </row>
    <row r="35" spans="1:18" ht="15.6" x14ac:dyDescent="0.3">
      <c r="A35" s="74"/>
      <c r="B35" s="29">
        <v>2024</v>
      </c>
      <c r="C35" s="20">
        <f t="shared" si="2"/>
        <v>14.392494397305525</v>
      </c>
      <c r="D35" s="21">
        <v>16.157</v>
      </c>
      <c r="E35" s="21">
        <v>15.439</v>
      </c>
      <c r="F35" s="21">
        <v>15.439</v>
      </c>
      <c r="G35" s="27">
        <f t="shared" si="0"/>
        <v>19.147540983606557</v>
      </c>
      <c r="H35" s="22">
        <v>116.8</v>
      </c>
      <c r="I35" s="23">
        <v>6.1</v>
      </c>
      <c r="J35" s="20">
        <f>(K35/L35)*M7%</f>
        <v>0.56210478771454386</v>
      </c>
      <c r="K35" s="24">
        <v>2.0741666666666667</v>
      </c>
      <c r="L35" s="25">
        <v>3.69</v>
      </c>
      <c r="M35" s="26">
        <v>100</v>
      </c>
      <c r="N35" s="27">
        <f t="shared" si="1"/>
        <v>3.1205776173285198</v>
      </c>
      <c r="O35" s="52">
        <v>432.2</v>
      </c>
      <c r="P35" s="55">
        <v>138.5</v>
      </c>
      <c r="Q35" s="28">
        <v>1</v>
      </c>
      <c r="R35" s="20">
        <v>55</v>
      </c>
    </row>
    <row r="36" spans="1:18" ht="15.6" x14ac:dyDescent="0.3">
      <c r="A36" s="72" t="s">
        <v>28</v>
      </c>
      <c r="B36" s="19">
        <v>2022</v>
      </c>
      <c r="C36" s="20">
        <f t="shared" si="2"/>
        <v>13.18597030396414</v>
      </c>
      <c r="D36" s="21">
        <v>15.592000000000001</v>
      </c>
      <c r="E36" s="21">
        <v>14.278</v>
      </c>
      <c r="F36" s="21">
        <v>14.278</v>
      </c>
      <c r="G36" s="27">
        <f t="shared" si="0"/>
        <v>27.7</v>
      </c>
      <c r="H36" s="22">
        <v>110.8</v>
      </c>
      <c r="I36" s="13">
        <v>4</v>
      </c>
      <c r="J36" s="20">
        <f>(K36/L36)*M7%</f>
        <v>2.6960470085470063</v>
      </c>
      <c r="K36" s="14">
        <v>4.20583333333333</v>
      </c>
      <c r="L36" s="15">
        <v>1.56</v>
      </c>
      <c r="M36" s="26">
        <v>100</v>
      </c>
      <c r="N36" s="27">
        <f t="shared" si="1"/>
        <v>5.0997782705099777</v>
      </c>
      <c r="O36" s="52">
        <v>920</v>
      </c>
      <c r="P36" s="52">
        <v>180.4</v>
      </c>
      <c r="Q36" s="28">
        <v>1</v>
      </c>
      <c r="R36" s="20">
        <v>6.7249999999999996</v>
      </c>
    </row>
    <row r="37" spans="1:18" ht="15.6" x14ac:dyDescent="0.3">
      <c r="A37" s="73"/>
      <c r="B37" s="19">
        <v>2023</v>
      </c>
      <c r="C37" s="20">
        <f t="shared" si="2"/>
        <v>14.60181272447409</v>
      </c>
      <c r="D37" s="21">
        <v>15.439</v>
      </c>
      <c r="E37" s="21">
        <v>15.592000000000001</v>
      </c>
      <c r="F37" s="21">
        <v>15.592000000000001</v>
      </c>
      <c r="G37" s="27">
        <f t="shared" si="0"/>
        <v>18.617166666666666</v>
      </c>
      <c r="H37" s="22">
        <v>111.703</v>
      </c>
      <c r="I37" s="23">
        <v>6</v>
      </c>
      <c r="J37" s="20">
        <f>(K37/L37)*M7%</f>
        <v>0.87549485352335699</v>
      </c>
      <c r="K37" s="24">
        <v>3.6858333333333331</v>
      </c>
      <c r="L37" s="25">
        <v>4.21</v>
      </c>
      <c r="M37" s="26">
        <v>100</v>
      </c>
      <c r="N37" s="27">
        <f t="shared" si="1"/>
        <v>6.162915326902465</v>
      </c>
      <c r="O37" s="52">
        <v>1150</v>
      </c>
      <c r="P37" s="52">
        <v>186.6</v>
      </c>
      <c r="Q37" s="28">
        <v>1</v>
      </c>
      <c r="R37" s="20">
        <v>6.45</v>
      </c>
    </row>
    <row r="38" spans="1:18" ht="15.6" x14ac:dyDescent="0.3">
      <c r="A38" s="74"/>
      <c r="B38" s="19">
        <v>2024</v>
      </c>
      <c r="C38" s="20">
        <f t="shared" si="2"/>
        <v>14.392494397305525</v>
      </c>
      <c r="D38" s="21">
        <v>16.157</v>
      </c>
      <c r="E38" s="21">
        <v>15.439</v>
      </c>
      <c r="F38" s="21">
        <v>15.439</v>
      </c>
      <c r="G38" s="27">
        <f t="shared" si="0"/>
        <v>18.983606557377051</v>
      </c>
      <c r="H38" s="22">
        <v>115.8</v>
      </c>
      <c r="I38" s="23">
        <v>6.1</v>
      </c>
      <c r="J38" s="20">
        <f>(K38/L38)*M7%</f>
        <v>0.56210478771454386</v>
      </c>
      <c r="K38" s="24">
        <v>2.0741666666666667</v>
      </c>
      <c r="L38" s="25">
        <v>3.69</v>
      </c>
      <c r="M38" s="26">
        <v>100</v>
      </c>
      <c r="N38" s="27">
        <f t="shared" si="1"/>
        <v>6.4947942488844825</v>
      </c>
      <c r="O38" s="52">
        <v>1310</v>
      </c>
      <c r="P38" s="52">
        <v>201.7</v>
      </c>
      <c r="Q38" s="28">
        <v>1</v>
      </c>
      <c r="R38" s="20">
        <v>7.7</v>
      </c>
    </row>
    <row r="39" spans="1:18" ht="15.6" x14ac:dyDescent="0.3">
      <c r="A39" s="72" t="s">
        <v>29</v>
      </c>
      <c r="B39" s="29">
        <v>2022</v>
      </c>
      <c r="C39" s="20">
        <f t="shared" si="2"/>
        <v>13.18597030396414</v>
      </c>
      <c r="D39" s="21">
        <v>15.592000000000001</v>
      </c>
      <c r="E39" s="21">
        <v>14.278</v>
      </c>
      <c r="F39" s="21">
        <v>14.278</v>
      </c>
      <c r="G39" s="27">
        <f t="shared" si="0"/>
        <v>0.25</v>
      </c>
      <c r="H39" s="34">
        <v>1</v>
      </c>
      <c r="I39" s="13">
        <v>4</v>
      </c>
      <c r="J39" s="20">
        <f>(K39/L39)*M7%</f>
        <v>2.6960470085470063</v>
      </c>
      <c r="K39" s="14">
        <v>4.20583333333333</v>
      </c>
      <c r="L39" s="15">
        <v>1.56</v>
      </c>
      <c r="M39" s="26">
        <v>100</v>
      </c>
      <c r="N39" s="27">
        <f t="shared" si="1"/>
        <v>1.3649575630740611</v>
      </c>
      <c r="O39" s="52">
        <v>1174</v>
      </c>
      <c r="P39" s="55">
        <v>860.1</v>
      </c>
      <c r="Q39" s="28">
        <v>1</v>
      </c>
      <c r="R39" s="20">
        <v>1.43</v>
      </c>
    </row>
    <row r="40" spans="1:18" ht="15.6" x14ac:dyDescent="0.3">
      <c r="A40" s="73"/>
      <c r="B40" s="29">
        <v>2023</v>
      </c>
      <c r="C40" s="20">
        <f t="shared" si="2"/>
        <v>14.60181272447409</v>
      </c>
      <c r="D40" s="21">
        <v>15.439</v>
      </c>
      <c r="E40" s="21">
        <v>15.592000000000001</v>
      </c>
      <c r="F40" s="21">
        <v>15.592000000000001</v>
      </c>
      <c r="G40" s="27">
        <f t="shared" si="0"/>
        <v>0.16666666666666666</v>
      </c>
      <c r="H40" s="22">
        <v>1</v>
      </c>
      <c r="I40" s="23">
        <v>6</v>
      </c>
      <c r="J40" s="20">
        <f>(K40/L40)*M7%</f>
        <v>0.87549485352335699</v>
      </c>
      <c r="K40" s="24">
        <v>3.6858333333333331</v>
      </c>
      <c r="L40" s="25">
        <v>4.21</v>
      </c>
      <c r="M40" s="26">
        <v>100</v>
      </c>
      <c r="N40" s="27">
        <f t="shared" si="1"/>
        <v>9.6933848382423946</v>
      </c>
      <c r="O40" s="52">
        <v>8030</v>
      </c>
      <c r="P40" s="55">
        <v>828.4</v>
      </c>
      <c r="Q40" s="28">
        <v>1</v>
      </c>
      <c r="R40" s="20">
        <v>1.155</v>
      </c>
    </row>
    <row r="41" spans="1:18" ht="15.6" x14ac:dyDescent="0.3">
      <c r="A41" s="74"/>
      <c r="B41" s="29">
        <v>2024</v>
      </c>
      <c r="C41" s="20">
        <f t="shared" si="2"/>
        <v>14.392494397305525</v>
      </c>
      <c r="D41" s="21">
        <v>16.157</v>
      </c>
      <c r="E41" s="21">
        <v>15.439</v>
      </c>
      <c r="F41" s="21">
        <v>15.439</v>
      </c>
      <c r="G41" s="27">
        <f t="shared" si="0"/>
        <v>0.21311475409836067</v>
      </c>
      <c r="H41" s="22">
        <v>1.3</v>
      </c>
      <c r="I41" s="23">
        <v>6.1</v>
      </c>
      <c r="J41" s="20">
        <f>(K41/L41)*M7%</f>
        <v>0.56210478771454386</v>
      </c>
      <c r="K41" s="24">
        <v>2.0741666666666667</v>
      </c>
      <c r="L41" s="25">
        <v>3.69</v>
      </c>
      <c r="M41" s="26">
        <v>100</v>
      </c>
      <c r="N41" s="27">
        <f t="shared" si="1"/>
        <v>1.5080587208705472</v>
      </c>
      <c r="O41" s="52">
        <v>1469</v>
      </c>
      <c r="P41" s="55">
        <v>974.1</v>
      </c>
      <c r="Q41" s="28">
        <v>1</v>
      </c>
      <c r="R41" s="20">
        <v>1.155</v>
      </c>
    </row>
    <row r="42" spans="1:18" ht="15.6" x14ac:dyDescent="0.3">
      <c r="A42" s="72" t="s">
        <v>30</v>
      </c>
      <c r="B42" s="19">
        <v>2022</v>
      </c>
      <c r="C42" s="20">
        <f t="shared" si="2"/>
        <v>13.18597030396414</v>
      </c>
      <c r="D42" s="21">
        <v>15.592000000000001</v>
      </c>
      <c r="E42" s="21">
        <v>14.278</v>
      </c>
      <c r="F42" s="21">
        <v>14.278</v>
      </c>
      <c r="G42" s="27">
        <f t="shared" si="0"/>
        <v>7.6749999999999998</v>
      </c>
      <c r="H42" s="12">
        <v>30.7</v>
      </c>
      <c r="I42" s="13">
        <v>4</v>
      </c>
      <c r="J42" s="10">
        <f>(K42/L42)*M7%</f>
        <v>2.6960470085470063</v>
      </c>
      <c r="K42" s="14">
        <v>4.20583333333333</v>
      </c>
      <c r="L42" s="15">
        <v>1.56</v>
      </c>
      <c r="M42" s="26">
        <v>100</v>
      </c>
      <c r="N42" s="27">
        <f t="shared" si="1"/>
        <v>8.9686098654708513</v>
      </c>
      <c r="O42" s="52">
        <v>200</v>
      </c>
      <c r="P42" s="55">
        <v>22.3</v>
      </c>
      <c r="Q42" s="28">
        <v>1</v>
      </c>
      <c r="R42" s="10">
        <v>2.581</v>
      </c>
    </row>
    <row r="43" spans="1:18" ht="15.6" x14ac:dyDescent="0.3">
      <c r="A43" s="73"/>
      <c r="B43" s="19">
        <v>2023</v>
      </c>
      <c r="C43" s="20">
        <f t="shared" si="2"/>
        <v>14.60181272447409</v>
      </c>
      <c r="D43" s="21">
        <v>15.439</v>
      </c>
      <c r="E43" s="21">
        <v>15.592000000000001</v>
      </c>
      <c r="F43" s="21">
        <v>15.592000000000001</v>
      </c>
      <c r="G43" s="27">
        <f t="shared" si="0"/>
        <v>5.25</v>
      </c>
      <c r="H43" s="22">
        <v>31.5</v>
      </c>
      <c r="I43" s="23">
        <v>6</v>
      </c>
      <c r="J43" s="20">
        <f>(K43/L43)*M7%</f>
        <v>0.87549485352335699</v>
      </c>
      <c r="K43" s="24">
        <v>3.6858333333333331</v>
      </c>
      <c r="L43" s="25">
        <v>4.21</v>
      </c>
      <c r="M43" s="26">
        <v>100</v>
      </c>
      <c r="N43" s="27">
        <f t="shared" si="1"/>
        <v>1.3389121338912136</v>
      </c>
      <c r="O43" s="52">
        <v>32</v>
      </c>
      <c r="P43" s="55">
        <v>23.9</v>
      </c>
      <c r="Q43" s="28">
        <v>1</v>
      </c>
      <c r="R43" s="20">
        <v>2.5840000000000001</v>
      </c>
    </row>
    <row r="44" spans="1:18" ht="15.6" x14ac:dyDescent="0.3">
      <c r="A44" s="74"/>
      <c r="B44" s="19">
        <v>2024</v>
      </c>
      <c r="C44" s="20">
        <f t="shared" si="2"/>
        <v>14.392494397305525</v>
      </c>
      <c r="D44" s="21">
        <v>16.157</v>
      </c>
      <c r="E44" s="21">
        <v>15.439</v>
      </c>
      <c r="F44" s="21">
        <v>15.439</v>
      </c>
      <c r="G44" s="27">
        <f t="shared" si="0"/>
        <v>5.9180327868852469</v>
      </c>
      <c r="H44" s="22">
        <v>36.1</v>
      </c>
      <c r="I44" s="23">
        <v>6.1</v>
      </c>
      <c r="J44" s="20">
        <f>(K44/L44)*M7%</f>
        <v>0.56210478771454386</v>
      </c>
      <c r="K44" s="24">
        <v>2.0741666666666667</v>
      </c>
      <c r="L44" s="25">
        <v>3.69</v>
      </c>
      <c r="M44" s="26">
        <v>100</v>
      </c>
      <c r="N44" s="27">
        <f t="shared" si="1"/>
        <v>1.0437710437710439</v>
      </c>
      <c r="O44" s="52">
        <v>31</v>
      </c>
      <c r="P44" s="55">
        <v>29.7</v>
      </c>
      <c r="Q44" s="28">
        <v>1</v>
      </c>
      <c r="R44" s="20">
        <v>2.5470000000000002</v>
      </c>
    </row>
    <row r="45" spans="1:18" ht="15.6" x14ac:dyDescent="0.3">
      <c r="A45" s="72" t="s">
        <v>31</v>
      </c>
      <c r="B45" s="29">
        <v>2022</v>
      </c>
      <c r="C45" s="20">
        <f t="shared" si="2"/>
        <v>13.18597030396414</v>
      </c>
      <c r="D45" s="21">
        <v>15.592000000000001</v>
      </c>
      <c r="E45" s="21">
        <v>14.278</v>
      </c>
      <c r="F45" s="21">
        <v>14.278</v>
      </c>
      <c r="G45" s="27">
        <f t="shared" si="0"/>
        <v>128.55000000000001</v>
      </c>
      <c r="H45" s="22">
        <v>514.20000000000005</v>
      </c>
      <c r="I45" s="13">
        <v>4</v>
      </c>
      <c r="J45" s="20">
        <f>(K45/L45)*M7%</f>
        <v>2.6960470085470063</v>
      </c>
      <c r="K45" s="14">
        <v>4.20583333333333</v>
      </c>
      <c r="L45" s="15">
        <v>1.56</v>
      </c>
      <c r="M45" s="26">
        <v>100</v>
      </c>
      <c r="N45" s="27">
        <f t="shared" si="1"/>
        <v>4.3037974683544302</v>
      </c>
      <c r="O45" s="52">
        <v>680</v>
      </c>
      <c r="P45" s="55">
        <v>158</v>
      </c>
      <c r="Q45" s="28">
        <v>1</v>
      </c>
      <c r="R45" s="20">
        <v>218</v>
      </c>
    </row>
    <row r="46" spans="1:18" ht="15.6" x14ac:dyDescent="0.3">
      <c r="A46" s="73"/>
      <c r="B46" s="29">
        <v>2023</v>
      </c>
      <c r="C46" s="20">
        <f t="shared" si="2"/>
        <v>14.60181272447409</v>
      </c>
      <c r="D46" s="21">
        <v>15.439</v>
      </c>
      <c r="E46" s="21">
        <v>15.592000000000001</v>
      </c>
      <c r="F46" s="21">
        <v>15.592000000000001</v>
      </c>
      <c r="G46" s="27">
        <f t="shared" si="0"/>
        <v>100.06666666666666</v>
      </c>
      <c r="H46" s="22">
        <v>600.4</v>
      </c>
      <c r="I46" s="23">
        <v>6</v>
      </c>
      <c r="J46" s="20">
        <f>(K46/L46)*M7%</f>
        <v>0.87549485352335699</v>
      </c>
      <c r="K46" s="24">
        <v>3.6858333333333331</v>
      </c>
      <c r="L46" s="25">
        <v>4.21</v>
      </c>
      <c r="M46" s="26">
        <v>100</v>
      </c>
      <c r="N46" s="27">
        <f t="shared" si="1"/>
        <v>1.5507753876938468</v>
      </c>
      <c r="O46" s="52">
        <v>310</v>
      </c>
      <c r="P46" s="55">
        <v>199.9</v>
      </c>
      <c r="Q46" s="28">
        <v>1</v>
      </c>
      <c r="R46" s="20">
        <v>133</v>
      </c>
    </row>
    <row r="47" spans="1:18" ht="15.6" x14ac:dyDescent="0.3">
      <c r="A47" s="74"/>
      <c r="B47" s="29">
        <v>2024</v>
      </c>
      <c r="C47" s="20">
        <f t="shared" si="2"/>
        <v>14.392494397305525</v>
      </c>
      <c r="D47" s="21">
        <v>16.157</v>
      </c>
      <c r="E47" s="21">
        <v>15.439</v>
      </c>
      <c r="F47" s="21">
        <v>15.439</v>
      </c>
      <c r="G47" s="27">
        <f t="shared" si="0"/>
        <v>104</v>
      </c>
      <c r="H47" s="22">
        <v>634.4</v>
      </c>
      <c r="I47" s="23">
        <v>6.1</v>
      </c>
      <c r="J47" s="20">
        <f>(K47/L47)*M7%</f>
        <v>0.56210478771454386</v>
      </c>
      <c r="K47" s="24">
        <v>2.0741666666666667</v>
      </c>
      <c r="L47" s="25">
        <v>3.69</v>
      </c>
      <c r="M47" s="26">
        <v>100</v>
      </c>
      <c r="N47" s="27">
        <f t="shared" si="1"/>
        <v>2.8740875912408761</v>
      </c>
      <c r="O47" s="52">
        <v>630</v>
      </c>
      <c r="P47" s="55">
        <v>219.2</v>
      </c>
      <c r="Q47" s="28">
        <v>1</v>
      </c>
      <c r="R47" s="20">
        <v>49</v>
      </c>
    </row>
    <row r="48" spans="1:18" ht="15.6" x14ac:dyDescent="0.3">
      <c r="A48" s="72" t="s">
        <v>32</v>
      </c>
      <c r="B48" s="19">
        <v>2022</v>
      </c>
      <c r="C48" s="20">
        <f t="shared" si="2"/>
        <v>13.18597030396414</v>
      </c>
      <c r="D48" s="21">
        <v>15.592000000000001</v>
      </c>
      <c r="E48" s="21">
        <v>14.278</v>
      </c>
      <c r="F48" s="21">
        <v>14.278</v>
      </c>
      <c r="G48" s="27">
        <f t="shared" si="0"/>
        <v>0.97499999999999998</v>
      </c>
      <c r="H48" s="22">
        <v>3.9</v>
      </c>
      <c r="I48" s="13">
        <v>4</v>
      </c>
      <c r="J48" s="20">
        <f>(K48/L48)*M7%</f>
        <v>2.6960470085470063</v>
      </c>
      <c r="K48" s="14">
        <v>4.20583333333333</v>
      </c>
      <c r="L48" s="15">
        <v>1.56</v>
      </c>
      <c r="M48" s="26">
        <v>100</v>
      </c>
      <c r="N48" s="27">
        <f t="shared" si="1"/>
        <v>104.60048426150121</v>
      </c>
      <c r="O48" s="52">
        <v>432</v>
      </c>
      <c r="P48" s="55">
        <v>4.13</v>
      </c>
      <c r="Q48" s="28">
        <v>1</v>
      </c>
      <c r="R48" s="20">
        <v>1.31</v>
      </c>
    </row>
    <row r="49" spans="1:18" ht="15.6" x14ac:dyDescent="0.3">
      <c r="A49" s="73"/>
      <c r="B49" s="19">
        <v>2023</v>
      </c>
      <c r="C49" s="20">
        <f t="shared" si="2"/>
        <v>14.60181272447409</v>
      </c>
      <c r="D49" s="21">
        <v>15.439</v>
      </c>
      <c r="E49" s="21">
        <v>15.592000000000001</v>
      </c>
      <c r="F49" s="21">
        <v>15.592000000000001</v>
      </c>
      <c r="G49" s="27">
        <f t="shared" si="0"/>
        <v>0.6333333333333333</v>
      </c>
      <c r="H49" s="22">
        <v>3.8</v>
      </c>
      <c r="I49" s="23">
        <v>6</v>
      </c>
      <c r="J49" s="20">
        <f>(K49/L49)*M7%</f>
        <v>0.87549485352335699</v>
      </c>
      <c r="K49" s="24">
        <v>3.6858333333333331</v>
      </c>
      <c r="L49" s="25">
        <v>4.21</v>
      </c>
      <c r="M49" s="26">
        <v>100</v>
      </c>
      <c r="N49" s="27">
        <f t="shared" si="1"/>
        <v>85.384615384615387</v>
      </c>
      <c r="O49" s="52">
        <v>333</v>
      </c>
      <c r="P49" s="55">
        <v>3.9</v>
      </c>
      <c r="Q49" s="28">
        <v>1</v>
      </c>
      <c r="R49" s="20">
        <v>1.32</v>
      </c>
    </row>
    <row r="50" spans="1:18" ht="15.6" x14ac:dyDescent="0.3">
      <c r="A50" s="74"/>
      <c r="B50" s="19">
        <v>2024</v>
      </c>
      <c r="C50" s="20">
        <f t="shared" si="2"/>
        <v>14.392494397305525</v>
      </c>
      <c r="D50" s="21">
        <v>16.157</v>
      </c>
      <c r="E50" s="21">
        <v>15.439</v>
      </c>
      <c r="F50" s="21">
        <v>15.439</v>
      </c>
      <c r="G50" s="27">
        <f t="shared" si="0"/>
        <v>0.63934426229508201</v>
      </c>
      <c r="H50" s="22">
        <v>3.9</v>
      </c>
      <c r="I50" s="23">
        <v>6.1</v>
      </c>
      <c r="J50" s="20">
        <f>(K50/L50)*M7%</f>
        <v>0.56210478771454386</v>
      </c>
      <c r="K50" s="24">
        <v>2.0741666666666667</v>
      </c>
      <c r="L50" s="25">
        <v>3.69</v>
      </c>
      <c r="M50" s="26">
        <v>100</v>
      </c>
      <c r="N50" s="27">
        <f t="shared" si="1"/>
        <v>97.837837837837839</v>
      </c>
      <c r="O50" s="52">
        <v>362</v>
      </c>
      <c r="P50" s="55">
        <v>3.7</v>
      </c>
      <c r="Q50" s="28">
        <v>1</v>
      </c>
      <c r="R50" s="20">
        <v>1.25</v>
      </c>
    </row>
    <row r="51" spans="1:18" ht="15.6" x14ac:dyDescent="0.3">
      <c r="A51" s="72" t="s">
        <v>33</v>
      </c>
      <c r="B51" s="29">
        <v>2022</v>
      </c>
      <c r="C51" s="10">
        <f t="shared" si="2"/>
        <v>13.18597030396414</v>
      </c>
      <c r="D51" s="21">
        <v>15.592000000000001</v>
      </c>
      <c r="E51" s="21">
        <v>14.278</v>
      </c>
      <c r="F51" s="21">
        <v>14.278</v>
      </c>
      <c r="G51" s="27">
        <f t="shared" si="0"/>
        <v>0.95</v>
      </c>
      <c r="H51" s="12">
        <v>3.8</v>
      </c>
      <c r="I51" s="13">
        <v>4</v>
      </c>
      <c r="J51" s="10">
        <f>(K51/L51)*M7%</f>
        <v>2.6960470085470063</v>
      </c>
      <c r="K51" s="14">
        <v>4.20583333333333</v>
      </c>
      <c r="L51" s="15">
        <v>1.56</v>
      </c>
      <c r="M51" s="26">
        <v>100</v>
      </c>
      <c r="N51" s="27">
        <f t="shared" si="1"/>
        <v>43</v>
      </c>
      <c r="O51" s="52">
        <v>86</v>
      </c>
      <c r="P51" s="55">
        <v>2</v>
      </c>
      <c r="Q51" s="28">
        <v>1</v>
      </c>
      <c r="R51" s="10">
        <v>378</v>
      </c>
    </row>
    <row r="52" spans="1:18" ht="15.6" x14ac:dyDescent="0.3">
      <c r="A52" s="73"/>
      <c r="B52" s="29">
        <v>2023</v>
      </c>
      <c r="C52" s="20">
        <f t="shared" si="2"/>
        <v>14.60181272447409</v>
      </c>
      <c r="D52" s="21">
        <v>15.439</v>
      </c>
      <c r="E52" s="21">
        <v>15.592000000000001</v>
      </c>
      <c r="F52" s="21">
        <v>15.592000000000001</v>
      </c>
      <c r="G52" s="27">
        <f t="shared" si="0"/>
        <v>0.46666666666666662</v>
      </c>
      <c r="H52" s="22">
        <v>2.8</v>
      </c>
      <c r="I52" s="23">
        <v>6</v>
      </c>
      <c r="J52" s="20">
        <f>(K52/L52)*M7%</f>
        <v>0.87549485352335699</v>
      </c>
      <c r="K52" s="24">
        <v>3.6858333333333331</v>
      </c>
      <c r="L52" s="25">
        <v>4.21</v>
      </c>
      <c r="M52" s="26">
        <v>100</v>
      </c>
      <c r="N52" s="27">
        <f t="shared" si="1"/>
        <v>128.33333333333334</v>
      </c>
      <c r="O52" s="52">
        <v>231</v>
      </c>
      <c r="P52" s="55">
        <v>1.8</v>
      </c>
      <c r="Q52" s="28">
        <v>1</v>
      </c>
      <c r="R52" s="20">
        <v>314</v>
      </c>
    </row>
    <row r="53" spans="1:18" ht="15.6" x14ac:dyDescent="0.3">
      <c r="A53" s="74"/>
      <c r="B53" s="29">
        <v>2024</v>
      </c>
      <c r="C53" s="20">
        <f t="shared" si="2"/>
        <v>14.392494397305525</v>
      </c>
      <c r="D53" s="21">
        <v>16.157</v>
      </c>
      <c r="E53" s="21">
        <v>15.439</v>
      </c>
      <c r="F53" s="21">
        <v>15.439</v>
      </c>
      <c r="G53" s="27">
        <f t="shared" si="0"/>
        <v>0.37704918032786883</v>
      </c>
      <c r="H53" s="22">
        <v>2.2999999999999998</v>
      </c>
      <c r="I53" s="23">
        <v>6.1</v>
      </c>
      <c r="J53" s="20">
        <f>(K53/L53)*M7%</f>
        <v>0.56210478771454386</v>
      </c>
      <c r="K53" s="24">
        <v>2.0741666666666667</v>
      </c>
      <c r="L53" s="25">
        <v>3.69</v>
      </c>
      <c r="M53" s="26">
        <v>100</v>
      </c>
      <c r="N53" s="27">
        <f t="shared" si="1"/>
        <v>463.33333333333331</v>
      </c>
      <c r="O53" s="52">
        <v>834</v>
      </c>
      <c r="P53" s="55">
        <v>1.8</v>
      </c>
      <c r="Q53" s="28">
        <v>1</v>
      </c>
      <c r="R53" s="20">
        <v>378</v>
      </c>
    </row>
    <row r="54" spans="1:18" ht="15.6" x14ac:dyDescent="0.3">
      <c r="A54" s="72" t="s">
        <v>34</v>
      </c>
      <c r="B54" s="19">
        <v>2022</v>
      </c>
      <c r="C54" s="20">
        <f t="shared" si="2"/>
        <v>13.18597030396414</v>
      </c>
      <c r="D54" s="21">
        <v>15.592000000000001</v>
      </c>
      <c r="E54" s="21">
        <v>14.278</v>
      </c>
      <c r="F54" s="21">
        <v>14.278</v>
      </c>
      <c r="G54" s="27">
        <f t="shared" si="0"/>
        <v>0.375</v>
      </c>
      <c r="H54" s="22">
        <v>1.5</v>
      </c>
      <c r="I54" s="13">
        <v>4</v>
      </c>
      <c r="J54" s="20">
        <f>(K54/L54)*M7%</f>
        <v>2.6960470085470063</v>
      </c>
      <c r="K54" s="14">
        <v>4.20583333333333</v>
      </c>
      <c r="L54" s="15">
        <v>1.56</v>
      </c>
      <c r="M54" s="26">
        <v>100</v>
      </c>
      <c r="N54" s="27">
        <f t="shared" si="1"/>
        <v>75</v>
      </c>
      <c r="O54" s="52">
        <v>75</v>
      </c>
      <c r="P54" s="55">
        <v>1</v>
      </c>
      <c r="Q54" s="28">
        <v>1</v>
      </c>
      <c r="R54" s="20">
        <v>1.95</v>
      </c>
    </row>
    <row r="55" spans="1:18" ht="15.6" x14ac:dyDescent="0.3">
      <c r="A55" s="73"/>
      <c r="B55" s="19">
        <v>2023</v>
      </c>
      <c r="C55" s="20">
        <f t="shared" si="2"/>
        <v>14.60181272447409</v>
      </c>
      <c r="D55" s="21">
        <v>15.439</v>
      </c>
      <c r="E55" s="21">
        <v>15.592000000000001</v>
      </c>
      <c r="F55" s="21">
        <v>15.592000000000001</v>
      </c>
      <c r="G55" s="27">
        <f t="shared" si="0"/>
        <v>0.3</v>
      </c>
      <c r="H55" s="22">
        <v>1.8</v>
      </c>
      <c r="I55" s="23">
        <v>6</v>
      </c>
      <c r="J55" s="20">
        <f>(K55/L55)*M55%</f>
        <v>0.87549485352335699</v>
      </c>
      <c r="K55" s="24">
        <v>3.6858333333333331</v>
      </c>
      <c r="L55" s="25">
        <v>4.21</v>
      </c>
      <c r="M55" s="26">
        <v>100</v>
      </c>
      <c r="N55" s="27">
        <f t="shared" si="1"/>
        <v>60</v>
      </c>
      <c r="O55" s="52">
        <v>78</v>
      </c>
      <c r="P55" s="55">
        <v>1.3</v>
      </c>
      <c r="Q55" s="28">
        <v>1</v>
      </c>
      <c r="R55" s="20">
        <v>282</v>
      </c>
    </row>
    <row r="56" spans="1:18" ht="15.6" x14ac:dyDescent="0.3">
      <c r="A56" s="74"/>
      <c r="B56" s="19">
        <v>2024</v>
      </c>
      <c r="C56" s="20">
        <f t="shared" si="2"/>
        <v>14.392494397305525</v>
      </c>
      <c r="D56" s="21">
        <v>16.157</v>
      </c>
      <c r="E56" s="21">
        <v>15.439</v>
      </c>
      <c r="F56" s="21">
        <v>15.439</v>
      </c>
      <c r="G56" s="27">
        <f t="shared" si="0"/>
        <v>0.37704918032786883</v>
      </c>
      <c r="H56" s="22">
        <v>2.2999999999999998</v>
      </c>
      <c r="I56" s="23">
        <v>6.1</v>
      </c>
      <c r="J56" s="20">
        <f>(K56/L56)*M56%</f>
        <v>0.56210478771454386</v>
      </c>
      <c r="K56" s="24">
        <v>2.0741666666666667</v>
      </c>
      <c r="L56" s="25">
        <v>3.69</v>
      </c>
      <c r="M56" s="26">
        <v>100</v>
      </c>
      <c r="N56" s="27">
        <f t="shared" si="1"/>
        <v>79.333333333333329</v>
      </c>
      <c r="O56" s="52">
        <v>119</v>
      </c>
      <c r="P56" s="55">
        <v>1.5</v>
      </c>
      <c r="Q56" s="28">
        <v>1</v>
      </c>
      <c r="R56" s="20">
        <v>199</v>
      </c>
    </row>
    <row r="57" spans="1:18" ht="15.6" x14ac:dyDescent="0.3">
      <c r="A57" s="72" t="s">
        <v>35</v>
      </c>
      <c r="B57" s="29">
        <v>2022</v>
      </c>
      <c r="C57" s="20">
        <f t="shared" si="2"/>
        <v>13.18597030396414</v>
      </c>
      <c r="D57" s="21">
        <v>15.592000000000001</v>
      </c>
      <c r="E57" s="21">
        <v>14.278</v>
      </c>
      <c r="F57" s="21">
        <v>14.278</v>
      </c>
      <c r="G57" s="27">
        <f t="shared" si="0"/>
        <v>1.2250000000000001</v>
      </c>
      <c r="H57" s="22">
        <v>4.9000000000000004</v>
      </c>
      <c r="I57" s="13">
        <v>4</v>
      </c>
      <c r="J57" s="20">
        <f>(K57/L57)*M7%</f>
        <v>2.6960470085470063</v>
      </c>
      <c r="K57" s="14">
        <v>4.20583333333333</v>
      </c>
      <c r="L57" s="15">
        <v>1.56</v>
      </c>
      <c r="M57" s="26">
        <v>100</v>
      </c>
      <c r="N57" s="27">
        <f t="shared" si="1"/>
        <v>135.6521739130435</v>
      </c>
      <c r="O57" s="52">
        <v>624</v>
      </c>
      <c r="P57" s="55">
        <v>4.5999999999999996</v>
      </c>
      <c r="Q57" s="28">
        <v>1</v>
      </c>
      <c r="R57" s="20">
        <v>9.375</v>
      </c>
    </row>
    <row r="58" spans="1:18" ht="15.6" x14ac:dyDescent="0.3">
      <c r="A58" s="73"/>
      <c r="B58" s="29">
        <v>2023</v>
      </c>
      <c r="C58" s="20">
        <f t="shared" si="2"/>
        <v>14.60181272447409</v>
      </c>
      <c r="D58" s="21">
        <v>15.439</v>
      </c>
      <c r="E58" s="21">
        <v>15.592000000000001</v>
      </c>
      <c r="F58" s="21">
        <v>15.592000000000001</v>
      </c>
      <c r="G58" s="27">
        <f t="shared" si="0"/>
        <v>0.79999999999999993</v>
      </c>
      <c r="H58" s="22">
        <v>4.8</v>
      </c>
      <c r="I58" s="23">
        <v>6</v>
      </c>
      <c r="J58" s="20">
        <f>(K58/L58)*M7%</f>
        <v>0.87549485352335699</v>
      </c>
      <c r="K58" s="24">
        <v>3.6858333333333331</v>
      </c>
      <c r="L58" s="25">
        <v>4.21</v>
      </c>
      <c r="M58" s="26">
        <v>100</v>
      </c>
      <c r="N58" s="27">
        <f t="shared" si="1"/>
        <v>166.90909090909091</v>
      </c>
      <c r="O58" s="52">
        <v>918</v>
      </c>
      <c r="P58" s="55">
        <v>5.5</v>
      </c>
      <c r="Q58" s="28">
        <v>1</v>
      </c>
      <c r="R58" s="20">
        <v>13.625</v>
      </c>
    </row>
    <row r="59" spans="1:18" ht="15.6" x14ac:dyDescent="0.3">
      <c r="A59" s="74"/>
      <c r="B59" s="29">
        <v>2024</v>
      </c>
      <c r="C59" s="36">
        <f t="shared" si="2"/>
        <v>14.392494397305525</v>
      </c>
      <c r="D59" s="21">
        <v>16.157</v>
      </c>
      <c r="E59" s="21">
        <v>15.439</v>
      </c>
      <c r="F59" s="21">
        <v>15.439</v>
      </c>
      <c r="G59" s="27">
        <f t="shared" si="0"/>
        <v>0.81967213114754101</v>
      </c>
      <c r="H59" s="22">
        <v>5</v>
      </c>
      <c r="I59" s="23">
        <v>6.1</v>
      </c>
      <c r="J59" s="20">
        <f>(K59/L59)*M7%</f>
        <v>0.56210478771454386</v>
      </c>
      <c r="K59" s="24">
        <v>2.0741666666666667</v>
      </c>
      <c r="L59" s="25">
        <v>3.69</v>
      </c>
      <c r="M59" s="26">
        <v>100</v>
      </c>
      <c r="N59" s="27">
        <f t="shared" si="1"/>
        <v>19.264705882352942</v>
      </c>
      <c r="O59" s="52">
        <v>131</v>
      </c>
      <c r="P59" s="55">
        <v>6.8</v>
      </c>
      <c r="Q59" s="28">
        <v>1</v>
      </c>
      <c r="R59" s="20">
        <v>13.625</v>
      </c>
    </row>
    <row r="60" spans="1:18" ht="15.6" x14ac:dyDescent="0.3">
      <c r="A60" s="75" t="s">
        <v>36</v>
      </c>
      <c r="B60" s="19">
        <v>2022</v>
      </c>
      <c r="C60" s="20">
        <f t="shared" si="2"/>
        <v>13.18597030396414</v>
      </c>
      <c r="D60" s="21">
        <v>15.592000000000001</v>
      </c>
      <c r="E60" s="21">
        <v>14.278</v>
      </c>
      <c r="F60" s="21">
        <v>14.278</v>
      </c>
      <c r="G60" s="27">
        <f t="shared" si="0"/>
        <v>83.004999999999995</v>
      </c>
      <c r="H60" s="22">
        <v>332.02</v>
      </c>
      <c r="I60" s="13">
        <v>4</v>
      </c>
      <c r="J60" s="20">
        <f>(K60/L60)*M7%</f>
        <v>2.6960470085470063</v>
      </c>
      <c r="K60" s="14">
        <v>4.20583333333333</v>
      </c>
      <c r="L60" s="15">
        <v>1.56</v>
      </c>
      <c r="M60" s="26">
        <v>100</v>
      </c>
      <c r="N60" s="27">
        <f t="shared" si="1"/>
        <v>1.8886436104979152</v>
      </c>
      <c r="O60" s="52">
        <v>770</v>
      </c>
      <c r="P60" s="55">
        <v>407.7</v>
      </c>
      <c r="Q60" s="28">
        <v>1</v>
      </c>
      <c r="R60" s="20">
        <v>466</v>
      </c>
    </row>
    <row r="61" spans="1:18" ht="15.6" x14ac:dyDescent="0.3">
      <c r="A61" s="75"/>
      <c r="B61" s="19">
        <v>2023</v>
      </c>
      <c r="C61" s="20">
        <f t="shared" si="2"/>
        <v>14.60181272447409</v>
      </c>
      <c r="D61" s="21">
        <v>15.439</v>
      </c>
      <c r="E61" s="21">
        <v>15.592000000000001</v>
      </c>
      <c r="F61" s="21">
        <v>15.592000000000001</v>
      </c>
      <c r="G61" s="27">
        <f t="shared" si="0"/>
        <v>42.6</v>
      </c>
      <c r="H61" s="22">
        <v>255.6</v>
      </c>
      <c r="I61" s="23">
        <v>6</v>
      </c>
      <c r="J61" s="20">
        <f>(K61/L61)*M7%</f>
        <v>0.87549485352335699</v>
      </c>
      <c r="K61" s="24">
        <v>3.6858333333333331</v>
      </c>
      <c r="L61" s="25">
        <v>4.21</v>
      </c>
      <c r="M61" s="26">
        <v>100</v>
      </c>
      <c r="N61" s="27">
        <f t="shared" si="1"/>
        <v>4.7364585863492836</v>
      </c>
      <c r="O61" s="52">
        <v>1950</v>
      </c>
      <c r="P61" s="55">
        <v>411.7</v>
      </c>
      <c r="Q61" s="28">
        <v>1</v>
      </c>
      <c r="R61" s="20">
        <v>102</v>
      </c>
    </row>
    <row r="62" spans="1:18" ht="16.2" thickBot="1" x14ac:dyDescent="0.35">
      <c r="A62" s="76"/>
      <c r="B62" s="37">
        <v>2024</v>
      </c>
      <c r="C62" s="38">
        <f t="shared" si="2"/>
        <v>14.392494397305525</v>
      </c>
      <c r="D62" s="39">
        <v>16.157</v>
      </c>
      <c r="E62" s="39">
        <v>15.439</v>
      </c>
      <c r="F62" s="39">
        <v>15.439</v>
      </c>
      <c r="G62" s="59">
        <f t="shared" si="0"/>
        <v>27.442622950819676</v>
      </c>
      <c r="H62" s="40">
        <v>167.4</v>
      </c>
      <c r="I62" s="41">
        <v>6.1</v>
      </c>
      <c r="J62" s="38">
        <f>(K62/L62)*M62%</f>
        <v>0.56210478771454386</v>
      </c>
      <c r="K62" s="42">
        <v>2.0741666666666667</v>
      </c>
      <c r="L62" s="43">
        <v>3.69</v>
      </c>
      <c r="M62" s="44">
        <v>100</v>
      </c>
      <c r="N62" s="45">
        <f t="shared" si="1"/>
        <v>1.8987695749440714</v>
      </c>
      <c r="O62" s="53">
        <v>679</v>
      </c>
      <c r="P62" s="57">
        <v>357.6</v>
      </c>
      <c r="Q62" s="46">
        <v>1</v>
      </c>
      <c r="R62" s="38">
        <v>150</v>
      </c>
    </row>
  </sheetData>
  <mergeCells count="26">
    <mergeCell ref="A57:A59"/>
    <mergeCell ref="A60:A62"/>
    <mergeCell ref="A39:A41"/>
    <mergeCell ref="A42:A44"/>
    <mergeCell ref="A45:A47"/>
    <mergeCell ref="A48:A50"/>
    <mergeCell ref="A51:A53"/>
    <mergeCell ref="A54:A56"/>
    <mergeCell ref="A36:A38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O1:Q1"/>
    <mergeCell ref="A1:A2"/>
    <mergeCell ref="B1:B2"/>
    <mergeCell ref="D1:F1"/>
    <mergeCell ref="H1:I1"/>
    <mergeCell ref="K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F2199-ED6E-4460-89B6-83BF21EA5779}">
  <dimension ref="A1:G62"/>
  <sheetViews>
    <sheetView workbookViewId="0">
      <selection activeCell="J10" sqref="J10"/>
    </sheetView>
  </sheetViews>
  <sheetFormatPr defaultRowHeight="14.4" x14ac:dyDescent="0.3"/>
  <cols>
    <col min="1" max="1" width="46.21875" bestFit="1" customWidth="1"/>
    <col min="3" max="3" width="12.21875" bestFit="1" customWidth="1"/>
    <col min="4" max="4" width="9.5546875" customWidth="1"/>
    <col min="5" max="5" width="12" bestFit="1" customWidth="1"/>
    <col min="6" max="6" width="8.5546875" style="66" bestFit="1" customWidth="1"/>
    <col min="7" max="7" width="12" bestFit="1" customWidth="1"/>
  </cols>
  <sheetData>
    <row r="1" spans="1:7" ht="15.6" x14ac:dyDescent="0.3">
      <c r="A1" s="68" t="s">
        <v>0</v>
      </c>
      <c r="B1" s="70" t="s">
        <v>1</v>
      </c>
      <c r="C1" s="1" t="s">
        <v>2</v>
      </c>
      <c r="D1" s="2" t="s">
        <v>4</v>
      </c>
      <c r="E1" s="1" t="s">
        <v>6</v>
      </c>
      <c r="F1" s="61" t="s">
        <v>8</v>
      </c>
      <c r="G1" s="47" t="s">
        <v>10</v>
      </c>
    </row>
    <row r="2" spans="1:7" ht="16.2" thickBot="1" x14ac:dyDescent="0.35">
      <c r="A2" s="69"/>
      <c r="B2" s="71"/>
      <c r="C2" s="4" t="s">
        <v>11</v>
      </c>
      <c r="D2" s="7" t="s">
        <v>5</v>
      </c>
      <c r="E2" s="4" t="s">
        <v>7</v>
      </c>
      <c r="F2" s="62" t="s">
        <v>9</v>
      </c>
      <c r="G2" s="48" t="s">
        <v>37</v>
      </c>
    </row>
    <row r="3" spans="1:7" ht="15.6" x14ac:dyDescent="0.3">
      <c r="A3" s="74" t="s">
        <v>17</v>
      </c>
      <c r="B3" s="9">
        <v>2022</v>
      </c>
      <c r="C3" s="10">
        <v>13.18597030396414</v>
      </c>
      <c r="D3" s="17">
        <v>135.25</v>
      </c>
      <c r="E3" s="49">
        <v>2.6960470085470063</v>
      </c>
      <c r="F3" s="63">
        <v>9.6433952787543955</v>
      </c>
      <c r="G3" s="49">
        <v>278</v>
      </c>
    </row>
    <row r="4" spans="1:7" ht="15.6" x14ac:dyDescent="0.3">
      <c r="A4" s="75"/>
      <c r="B4" s="19">
        <v>2023</v>
      </c>
      <c r="C4" s="20">
        <v>14.60181272447409</v>
      </c>
      <c r="D4" s="27">
        <v>72.833333333333329</v>
      </c>
      <c r="E4" s="20">
        <v>0.87549485352335699</v>
      </c>
      <c r="F4" s="64">
        <v>8.7455561198577954</v>
      </c>
      <c r="G4" s="20">
        <v>106</v>
      </c>
    </row>
    <row r="5" spans="1:7" ht="15.6" x14ac:dyDescent="0.3">
      <c r="A5" s="75"/>
      <c r="B5" s="19">
        <v>2024</v>
      </c>
      <c r="C5" s="20">
        <v>14.584931063931334</v>
      </c>
      <c r="D5" s="27">
        <v>55.245901639344268</v>
      </c>
      <c r="E5" s="20">
        <v>0.56210478771454386</v>
      </c>
      <c r="F5" s="64">
        <v>1.5729806329711857</v>
      </c>
      <c r="G5" s="20">
        <v>226</v>
      </c>
    </row>
    <row r="6" spans="1:7" ht="15.6" x14ac:dyDescent="0.3">
      <c r="A6" s="75" t="s">
        <v>18</v>
      </c>
      <c r="B6" s="29">
        <v>2022</v>
      </c>
      <c r="C6" s="20">
        <v>13.18597030396414</v>
      </c>
      <c r="D6" s="17">
        <v>30.375</v>
      </c>
      <c r="E6" s="10">
        <v>2.6960470085470063</v>
      </c>
      <c r="F6" s="64">
        <v>6.581352833638026</v>
      </c>
      <c r="G6" s="20">
        <v>220</v>
      </c>
    </row>
    <row r="7" spans="1:7" ht="15.6" x14ac:dyDescent="0.3">
      <c r="A7" s="75"/>
      <c r="B7" s="29">
        <v>2023</v>
      </c>
      <c r="C7" s="20">
        <v>14.60181272447409</v>
      </c>
      <c r="D7" s="27">
        <v>25.633333333333336</v>
      </c>
      <c r="E7" s="20">
        <v>0.87549485352335699</v>
      </c>
      <c r="F7" s="64">
        <v>8.5421412300683368</v>
      </c>
      <c r="G7" s="20">
        <v>210</v>
      </c>
    </row>
    <row r="8" spans="1:7" ht="15.6" x14ac:dyDescent="0.3">
      <c r="A8" s="75"/>
      <c r="B8" s="29">
        <v>2024</v>
      </c>
      <c r="C8" s="20">
        <v>14.392494397305525</v>
      </c>
      <c r="D8" s="27">
        <v>29.229508196721316</v>
      </c>
      <c r="E8" s="20">
        <v>0.56210478771454386</v>
      </c>
      <c r="F8" s="64">
        <v>8.7383943200436924</v>
      </c>
      <c r="G8" s="20">
        <v>230</v>
      </c>
    </row>
    <row r="9" spans="1:7" ht="15.6" x14ac:dyDescent="0.3">
      <c r="A9" s="75" t="s">
        <v>19</v>
      </c>
      <c r="B9" s="19">
        <v>2022</v>
      </c>
      <c r="C9" s="20">
        <v>13.18597030396414</v>
      </c>
      <c r="D9" s="27">
        <v>0.85</v>
      </c>
      <c r="E9" s="20">
        <v>2.6960470085470063</v>
      </c>
      <c r="F9" s="64">
        <v>290.9375</v>
      </c>
      <c r="G9" s="50">
        <v>226</v>
      </c>
    </row>
    <row r="10" spans="1:7" ht="15.6" x14ac:dyDescent="0.3">
      <c r="A10" s="75"/>
      <c r="B10" s="19">
        <v>2023</v>
      </c>
      <c r="C10" s="20">
        <v>14.60181272447409</v>
      </c>
      <c r="D10" s="27">
        <v>0.65</v>
      </c>
      <c r="E10" s="20">
        <v>0.87549485352335699</v>
      </c>
      <c r="F10" s="64">
        <v>31.060606060606062</v>
      </c>
      <c r="G10" s="20">
        <v>278</v>
      </c>
    </row>
    <row r="11" spans="1:7" ht="15.6" x14ac:dyDescent="0.3">
      <c r="A11" s="75"/>
      <c r="B11" s="19">
        <v>2024</v>
      </c>
      <c r="C11" s="20">
        <v>14.392494397305525</v>
      </c>
      <c r="D11" s="27">
        <v>0.65573770491803285</v>
      </c>
      <c r="E11" s="20">
        <v>0.56210478771454386</v>
      </c>
      <c r="F11" s="64">
        <v>178.42105263157896</v>
      </c>
      <c r="G11" s="20">
        <v>226</v>
      </c>
    </row>
    <row r="12" spans="1:7" ht="15.6" x14ac:dyDescent="0.3">
      <c r="A12" s="72" t="s">
        <v>20</v>
      </c>
      <c r="B12" s="19">
        <v>2022</v>
      </c>
      <c r="C12" s="20">
        <v>13.18597030396414</v>
      </c>
      <c r="D12" s="27">
        <v>72.5</v>
      </c>
      <c r="E12" s="20">
        <v>2.6960470085470063</v>
      </c>
      <c r="F12" s="64">
        <v>1.3646670789527933</v>
      </c>
      <c r="G12" s="20">
        <v>268</v>
      </c>
    </row>
    <row r="13" spans="1:7" ht="15.6" x14ac:dyDescent="0.3">
      <c r="A13" s="73"/>
      <c r="B13" s="19">
        <v>2023</v>
      </c>
      <c r="C13" s="20">
        <v>14.60181272447409</v>
      </c>
      <c r="D13" s="27">
        <v>28.516666666666666</v>
      </c>
      <c r="E13" s="20">
        <v>0.87549485352335699</v>
      </c>
      <c r="F13" s="64">
        <v>9.5349716446124759</v>
      </c>
      <c r="G13" s="20">
        <v>112</v>
      </c>
    </row>
    <row r="14" spans="1:7" ht="15.6" x14ac:dyDescent="0.3">
      <c r="A14" s="74"/>
      <c r="B14" s="19">
        <v>2024</v>
      </c>
      <c r="C14" s="20">
        <v>14.392494397305525</v>
      </c>
      <c r="D14" s="27">
        <v>26.409836065573771</v>
      </c>
      <c r="E14" s="20">
        <v>0.56210478771454386</v>
      </c>
      <c r="F14" s="64">
        <v>1.1950886766712141</v>
      </c>
      <c r="G14" s="20">
        <v>85</v>
      </c>
    </row>
    <row r="15" spans="1:7" ht="15.6" x14ac:dyDescent="0.3">
      <c r="A15" s="72" t="s">
        <v>21</v>
      </c>
      <c r="B15" s="29">
        <v>2022</v>
      </c>
      <c r="C15" s="20">
        <v>13.18597030396414</v>
      </c>
      <c r="D15" s="27">
        <v>142.80000000000001</v>
      </c>
      <c r="E15" s="20">
        <v>2.6960470085470063</v>
      </c>
      <c r="F15" s="64">
        <v>3.2859399684044233</v>
      </c>
      <c r="G15" s="20">
        <v>220</v>
      </c>
    </row>
    <row r="16" spans="1:7" ht="15.6" x14ac:dyDescent="0.3">
      <c r="A16" s="73"/>
      <c r="B16" s="29">
        <v>2023</v>
      </c>
      <c r="C16" s="20">
        <v>14.60181272447409</v>
      </c>
      <c r="D16" s="27">
        <v>99.683333333333337</v>
      </c>
      <c r="E16" s="20">
        <v>0.87549485352335699</v>
      </c>
      <c r="F16" s="64">
        <v>5.0793650793650791</v>
      </c>
      <c r="G16" s="20">
        <v>286</v>
      </c>
    </row>
    <row r="17" spans="1:7" ht="15.6" x14ac:dyDescent="0.3">
      <c r="A17" s="74"/>
      <c r="B17" s="29">
        <v>2024</v>
      </c>
      <c r="C17" s="20">
        <v>14.392494397305525</v>
      </c>
      <c r="D17" s="27">
        <v>96.721311475409848</v>
      </c>
      <c r="E17" s="35">
        <v>0.56210478771454386</v>
      </c>
      <c r="F17" s="64">
        <v>9.9492385786802036</v>
      </c>
      <c r="G17" s="20">
        <v>332</v>
      </c>
    </row>
    <row r="18" spans="1:7" ht="15.6" x14ac:dyDescent="0.3">
      <c r="A18" s="72" t="s">
        <v>22</v>
      </c>
      <c r="B18" s="19">
        <v>2022</v>
      </c>
      <c r="C18" s="20">
        <v>13.18597030396414</v>
      </c>
      <c r="D18" s="27">
        <v>138.1</v>
      </c>
      <c r="E18" s="20">
        <v>2.6960470085470063</v>
      </c>
      <c r="F18" s="64">
        <v>5.4773483491169701</v>
      </c>
      <c r="G18" s="20">
        <v>95</v>
      </c>
    </row>
    <row r="19" spans="1:7" ht="15.6" x14ac:dyDescent="0.3">
      <c r="A19" s="73"/>
      <c r="B19" s="19">
        <v>2023</v>
      </c>
      <c r="C19" s="20">
        <v>14.60181272447409</v>
      </c>
      <c r="D19" s="27">
        <v>93.266666666666666</v>
      </c>
      <c r="E19" s="20">
        <v>0.87549485352335699</v>
      </c>
      <c r="F19" s="64">
        <v>2.9376062151007529</v>
      </c>
      <c r="G19" s="20">
        <v>70</v>
      </c>
    </row>
    <row r="20" spans="1:7" ht="15.6" x14ac:dyDescent="0.3">
      <c r="A20" s="74"/>
      <c r="B20" s="19">
        <v>2024</v>
      </c>
      <c r="C20" s="20">
        <v>14.392494397305525</v>
      </c>
      <c r="D20" s="27">
        <v>94.426229508196727</v>
      </c>
      <c r="E20" s="20">
        <v>0.56210478771454386</v>
      </c>
      <c r="F20" s="64">
        <v>2.9215048769159311</v>
      </c>
      <c r="G20" s="20">
        <v>75</v>
      </c>
    </row>
    <row r="21" spans="1:7" ht="15.6" x14ac:dyDescent="0.3">
      <c r="A21" s="72" t="s">
        <v>23</v>
      </c>
      <c r="B21" s="29">
        <v>2022</v>
      </c>
      <c r="C21" s="20">
        <v>13.18597030396414</v>
      </c>
      <c r="D21" s="27">
        <v>21.75</v>
      </c>
      <c r="E21" s="20">
        <v>2.6960470085470063</v>
      </c>
      <c r="F21" s="64">
        <v>2.1603128054740957</v>
      </c>
      <c r="G21" s="20">
        <v>121</v>
      </c>
    </row>
    <row r="22" spans="1:7" ht="15.6" x14ac:dyDescent="0.3">
      <c r="A22" s="73"/>
      <c r="B22" s="29">
        <v>2023</v>
      </c>
      <c r="C22" s="20">
        <v>14.60181272447409</v>
      </c>
      <c r="D22" s="27">
        <v>12.933333333333332</v>
      </c>
      <c r="E22" s="20">
        <v>0.87549485352335699</v>
      </c>
      <c r="F22" s="64">
        <v>4</v>
      </c>
      <c r="G22" s="20">
        <v>121</v>
      </c>
    </row>
    <row r="23" spans="1:7" ht="15.6" x14ac:dyDescent="0.3">
      <c r="A23" s="74"/>
      <c r="B23" s="29">
        <v>2024</v>
      </c>
      <c r="C23" s="20">
        <v>14.392494397305525</v>
      </c>
      <c r="D23" s="27">
        <v>13.491803278688526</v>
      </c>
      <c r="E23" s="20">
        <v>0.56210478771454386</v>
      </c>
      <c r="F23" s="64">
        <v>4.8865979381443303</v>
      </c>
      <c r="G23" s="20">
        <v>116</v>
      </c>
    </row>
    <row r="24" spans="1:7" ht="15.6" x14ac:dyDescent="0.3">
      <c r="A24" s="72" t="s">
        <v>24</v>
      </c>
      <c r="B24" s="19">
        <v>2022</v>
      </c>
      <c r="C24" s="20">
        <v>13.18597030396414</v>
      </c>
      <c r="D24" s="27">
        <v>2.625</v>
      </c>
      <c r="E24" s="20">
        <v>2.6960470085470063</v>
      </c>
      <c r="F24" s="64">
        <v>71.465753424657535</v>
      </c>
      <c r="G24" s="20">
        <v>635</v>
      </c>
    </row>
    <row r="25" spans="1:7" ht="15.6" x14ac:dyDescent="0.3">
      <c r="A25" s="73"/>
      <c r="B25" s="19">
        <v>2023</v>
      </c>
      <c r="C25" s="20">
        <v>14.60181272447409</v>
      </c>
      <c r="D25" s="27">
        <v>1.75</v>
      </c>
      <c r="E25" s="20">
        <v>0.87549485352335699</v>
      </c>
      <c r="F25" s="64">
        <v>81.351351351351354</v>
      </c>
      <c r="G25" s="20">
        <v>525</v>
      </c>
    </row>
    <row r="26" spans="1:7" ht="15.6" x14ac:dyDescent="0.3">
      <c r="A26" s="74"/>
      <c r="B26" s="19">
        <v>2024</v>
      </c>
      <c r="C26" s="20">
        <v>14.392494397305525</v>
      </c>
      <c r="D26" s="27">
        <v>2</v>
      </c>
      <c r="E26" s="20">
        <v>0.56210478771454386</v>
      </c>
      <c r="F26" s="64">
        <v>81.80952380952381</v>
      </c>
      <c r="G26" s="20">
        <v>460</v>
      </c>
    </row>
    <row r="27" spans="1:7" ht="15.6" x14ac:dyDescent="0.3">
      <c r="A27" s="72" t="s">
        <v>25</v>
      </c>
      <c r="B27" s="29">
        <v>2022</v>
      </c>
      <c r="C27" s="20">
        <v>13.18597030396414</v>
      </c>
      <c r="D27" s="27">
        <v>19.625</v>
      </c>
      <c r="E27" s="20">
        <v>2.6960470085470063</v>
      </c>
      <c r="F27" s="64">
        <v>1.95492804778713</v>
      </c>
      <c r="G27" s="20">
        <v>86</v>
      </c>
    </row>
    <row r="28" spans="1:7" ht="15.6" x14ac:dyDescent="0.3">
      <c r="A28" s="73"/>
      <c r="B28" s="29">
        <v>2023</v>
      </c>
      <c r="C28" s="20">
        <v>14.60181272447409</v>
      </c>
      <c r="D28" s="27">
        <v>13</v>
      </c>
      <c r="E28" s="20">
        <v>0.87549485352335699</v>
      </c>
      <c r="F28" s="64">
        <v>1.7084890549919913</v>
      </c>
      <c r="G28" s="20">
        <v>110</v>
      </c>
    </row>
    <row r="29" spans="1:7" ht="15.6" x14ac:dyDescent="0.3">
      <c r="A29" s="74"/>
      <c r="B29" s="29">
        <v>2024</v>
      </c>
      <c r="C29" s="20">
        <v>14.392494397305525</v>
      </c>
      <c r="D29" s="27">
        <v>7.442622950819672</v>
      </c>
      <c r="E29" s="20">
        <v>0.56210478771454386</v>
      </c>
      <c r="F29" s="64">
        <v>7.8230374966280012</v>
      </c>
      <c r="G29" s="20">
        <v>33</v>
      </c>
    </row>
    <row r="30" spans="1:7" ht="15.6" x14ac:dyDescent="0.3">
      <c r="A30" s="72" t="s">
        <v>26</v>
      </c>
      <c r="B30" s="19">
        <v>2022</v>
      </c>
      <c r="C30" s="20">
        <v>13.18597030396414</v>
      </c>
      <c r="D30" s="27">
        <v>16.2</v>
      </c>
      <c r="E30" s="20">
        <v>2.6960470085470063</v>
      </c>
      <c r="F30" s="64">
        <v>4.9436253252385081</v>
      </c>
      <c r="G30" s="20">
        <v>10</v>
      </c>
    </row>
    <row r="31" spans="1:7" ht="15.6" x14ac:dyDescent="0.3">
      <c r="A31" s="73"/>
      <c r="B31" s="19">
        <v>2023</v>
      </c>
      <c r="C31" s="20">
        <v>14.60181272447409</v>
      </c>
      <c r="D31" s="27">
        <v>11.316666666666668</v>
      </c>
      <c r="E31" s="20">
        <v>0.87549485352335699</v>
      </c>
      <c r="F31" s="64">
        <v>7.1248952221290862</v>
      </c>
      <c r="G31" s="20">
        <v>10.574999999999999</v>
      </c>
    </row>
    <row r="32" spans="1:7" ht="15.6" x14ac:dyDescent="0.3">
      <c r="A32" s="74"/>
      <c r="B32" s="19">
        <v>2024</v>
      </c>
      <c r="C32" s="20">
        <v>14.392494397305525</v>
      </c>
      <c r="D32" s="27">
        <v>11.901639344262295</v>
      </c>
      <c r="E32" s="20">
        <v>0.56210478771454386</v>
      </c>
      <c r="F32" s="64">
        <v>6.9841269841269842</v>
      </c>
      <c r="G32" s="20">
        <v>11.375</v>
      </c>
    </row>
    <row r="33" spans="1:7" ht="15.6" x14ac:dyDescent="0.3">
      <c r="A33" s="72" t="s">
        <v>27</v>
      </c>
      <c r="B33" s="29">
        <v>2022</v>
      </c>
      <c r="C33" s="20">
        <v>13.18597030396414</v>
      </c>
      <c r="D33" s="27">
        <v>28.335000000000001</v>
      </c>
      <c r="E33" s="20">
        <v>2.6960470085470063</v>
      </c>
      <c r="F33" s="64">
        <v>1.5923566878980893</v>
      </c>
      <c r="G33" s="20">
        <v>59</v>
      </c>
    </row>
    <row r="34" spans="1:7" ht="15.6" x14ac:dyDescent="0.3">
      <c r="A34" s="73"/>
      <c r="B34" s="29">
        <v>2023</v>
      </c>
      <c r="C34" s="20">
        <v>14.60181272447409</v>
      </c>
      <c r="D34" s="27">
        <v>23.968333333333334</v>
      </c>
      <c r="E34" s="20">
        <v>0.87549485352335699</v>
      </c>
      <c r="F34" s="64">
        <v>6.6168555240793205</v>
      </c>
      <c r="G34" s="20">
        <v>50</v>
      </c>
    </row>
    <row r="35" spans="1:7" ht="15.6" x14ac:dyDescent="0.3">
      <c r="A35" s="74"/>
      <c r="B35" s="29">
        <v>2024</v>
      </c>
      <c r="C35" s="20">
        <v>14.392494397305525</v>
      </c>
      <c r="D35" s="27">
        <v>19.147540983606557</v>
      </c>
      <c r="E35" s="20">
        <v>0.56210478771454386</v>
      </c>
      <c r="F35" s="64">
        <v>3.1205776173285198</v>
      </c>
      <c r="G35" s="20">
        <v>55</v>
      </c>
    </row>
    <row r="36" spans="1:7" ht="15.6" x14ac:dyDescent="0.3">
      <c r="A36" s="72" t="s">
        <v>28</v>
      </c>
      <c r="B36" s="19">
        <v>2022</v>
      </c>
      <c r="C36" s="20">
        <v>13.18597030396414</v>
      </c>
      <c r="D36" s="27">
        <v>27.7</v>
      </c>
      <c r="E36" s="20">
        <v>2.6960470085470063</v>
      </c>
      <c r="F36" s="64">
        <v>5.0997782705099777</v>
      </c>
      <c r="G36" s="20">
        <v>6.7249999999999996</v>
      </c>
    </row>
    <row r="37" spans="1:7" ht="15.6" x14ac:dyDescent="0.3">
      <c r="A37" s="73"/>
      <c r="B37" s="19">
        <v>2023</v>
      </c>
      <c r="C37" s="20">
        <v>14.60181272447409</v>
      </c>
      <c r="D37" s="27">
        <v>18.617166666666666</v>
      </c>
      <c r="E37" s="20">
        <v>0.87549485352335699</v>
      </c>
      <c r="F37" s="64">
        <v>6.162915326902465</v>
      </c>
      <c r="G37" s="20">
        <v>6.45</v>
      </c>
    </row>
    <row r="38" spans="1:7" ht="15.6" x14ac:dyDescent="0.3">
      <c r="A38" s="74"/>
      <c r="B38" s="19">
        <v>2024</v>
      </c>
      <c r="C38" s="20">
        <v>14.392494397305525</v>
      </c>
      <c r="D38" s="27">
        <v>18.983606557377051</v>
      </c>
      <c r="E38" s="20">
        <v>0.56210478771454386</v>
      </c>
      <c r="F38" s="64">
        <v>6.4947942488844825</v>
      </c>
      <c r="G38" s="20">
        <v>7.7</v>
      </c>
    </row>
    <row r="39" spans="1:7" ht="15.6" x14ac:dyDescent="0.3">
      <c r="A39" s="72" t="s">
        <v>29</v>
      </c>
      <c r="B39" s="29">
        <v>2022</v>
      </c>
      <c r="C39" s="20">
        <v>13.18597030396414</v>
      </c>
      <c r="D39" s="27">
        <v>0.25</v>
      </c>
      <c r="E39" s="20">
        <v>2.6960470085470063</v>
      </c>
      <c r="F39" s="64">
        <v>1.3649575630740611</v>
      </c>
      <c r="G39" s="20">
        <v>1.43</v>
      </c>
    </row>
    <row r="40" spans="1:7" ht="15.6" x14ac:dyDescent="0.3">
      <c r="A40" s="73"/>
      <c r="B40" s="29">
        <v>2023</v>
      </c>
      <c r="C40" s="20">
        <v>14.60181272447409</v>
      </c>
      <c r="D40" s="27">
        <v>0.16666666666666666</v>
      </c>
      <c r="E40" s="20">
        <v>0.87549485352335699</v>
      </c>
      <c r="F40" s="64">
        <v>9.6933848382423946</v>
      </c>
      <c r="G40" s="20">
        <v>1.155</v>
      </c>
    </row>
    <row r="41" spans="1:7" ht="15.6" x14ac:dyDescent="0.3">
      <c r="A41" s="74"/>
      <c r="B41" s="29">
        <v>2024</v>
      </c>
      <c r="C41" s="20">
        <v>14.392494397305525</v>
      </c>
      <c r="D41" s="27">
        <v>0.21311475409836067</v>
      </c>
      <c r="E41" s="20">
        <v>0.56210478771454386</v>
      </c>
      <c r="F41" s="64">
        <v>1.5080587208705472</v>
      </c>
      <c r="G41" s="20">
        <v>1.155</v>
      </c>
    </row>
    <row r="42" spans="1:7" ht="15.6" x14ac:dyDescent="0.3">
      <c r="A42" s="72" t="s">
        <v>30</v>
      </c>
      <c r="B42" s="19">
        <v>2022</v>
      </c>
      <c r="C42" s="20">
        <v>13.18597030396414</v>
      </c>
      <c r="D42" s="27">
        <v>7.6749999999999998</v>
      </c>
      <c r="E42" s="10">
        <v>2.6960470085470063</v>
      </c>
      <c r="F42" s="64">
        <v>8.9686098654708513</v>
      </c>
      <c r="G42" s="10">
        <v>2.581</v>
      </c>
    </row>
    <row r="43" spans="1:7" ht="15.6" x14ac:dyDescent="0.3">
      <c r="A43" s="73"/>
      <c r="B43" s="19">
        <v>2023</v>
      </c>
      <c r="C43" s="20">
        <v>14.60181272447409</v>
      </c>
      <c r="D43" s="27">
        <v>5.25</v>
      </c>
      <c r="E43" s="20">
        <v>0.87549485352335699</v>
      </c>
      <c r="F43" s="64">
        <v>1.3389121338912136</v>
      </c>
      <c r="G43" s="20">
        <v>2.5840000000000001</v>
      </c>
    </row>
    <row r="44" spans="1:7" ht="15.6" x14ac:dyDescent="0.3">
      <c r="A44" s="74"/>
      <c r="B44" s="19">
        <v>2024</v>
      </c>
      <c r="C44" s="20">
        <v>14.392494397305525</v>
      </c>
      <c r="D44" s="27">
        <v>5.9180327868852469</v>
      </c>
      <c r="E44" s="20">
        <v>0.56210478771454386</v>
      </c>
      <c r="F44" s="64">
        <v>1.0437710437710439</v>
      </c>
      <c r="G44" s="20">
        <v>2.5470000000000002</v>
      </c>
    </row>
    <row r="45" spans="1:7" ht="15.6" x14ac:dyDescent="0.3">
      <c r="A45" s="72" t="s">
        <v>31</v>
      </c>
      <c r="B45" s="29">
        <v>2022</v>
      </c>
      <c r="C45" s="20">
        <v>13.18597030396414</v>
      </c>
      <c r="D45" s="27">
        <v>128.55000000000001</v>
      </c>
      <c r="E45" s="20">
        <v>2.6960470085470063</v>
      </c>
      <c r="F45" s="64">
        <v>4.3037974683544302</v>
      </c>
      <c r="G45" s="20">
        <v>218</v>
      </c>
    </row>
    <row r="46" spans="1:7" ht="15.6" x14ac:dyDescent="0.3">
      <c r="A46" s="73"/>
      <c r="B46" s="29">
        <v>2023</v>
      </c>
      <c r="C46" s="20">
        <v>14.60181272447409</v>
      </c>
      <c r="D46" s="27">
        <v>100.06666666666666</v>
      </c>
      <c r="E46" s="20">
        <v>0.87549485352335699</v>
      </c>
      <c r="F46" s="64">
        <v>1.5507753876938468</v>
      </c>
      <c r="G46" s="20">
        <v>133</v>
      </c>
    </row>
    <row r="47" spans="1:7" ht="15.6" x14ac:dyDescent="0.3">
      <c r="A47" s="74"/>
      <c r="B47" s="29">
        <v>2024</v>
      </c>
      <c r="C47" s="20">
        <v>14.392494397305525</v>
      </c>
      <c r="D47" s="27">
        <v>104</v>
      </c>
      <c r="E47" s="20">
        <v>0.56210478771454386</v>
      </c>
      <c r="F47" s="64">
        <v>2.8740875912408761</v>
      </c>
      <c r="G47" s="20">
        <v>49</v>
      </c>
    </row>
    <row r="48" spans="1:7" ht="15.6" x14ac:dyDescent="0.3">
      <c r="A48" s="72" t="s">
        <v>32</v>
      </c>
      <c r="B48" s="19">
        <v>2022</v>
      </c>
      <c r="C48" s="20">
        <v>13.18597030396414</v>
      </c>
      <c r="D48" s="27">
        <v>0.97499999999999998</v>
      </c>
      <c r="E48" s="20">
        <v>2.6960470085470063</v>
      </c>
      <c r="F48" s="64">
        <v>104.60048426150121</v>
      </c>
      <c r="G48" s="20">
        <v>1.31</v>
      </c>
    </row>
    <row r="49" spans="1:7" ht="15.6" x14ac:dyDescent="0.3">
      <c r="A49" s="73"/>
      <c r="B49" s="19">
        <v>2023</v>
      </c>
      <c r="C49" s="20">
        <v>14.60181272447409</v>
      </c>
      <c r="D49" s="27">
        <v>0.6333333333333333</v>
      </c>
      <c r="E49" s="20">
        <v>0.87549485352335699</v>
      </c>
      <c r="F49" s="64">
        <v>85.384615384615387</v>
      </c>
      <c r="G49" s="20">
        <v>1.32</v>
      </c>
    </row>
    <row r="50" spans="1:7" ht="15.6" x14ac:dyDescent="0.3">
      <c r="A50" s="74"/>
      <c r="B50" s="19">
        <v>2024</v>
      </c>
      <c r="C50" s="20">
        <v>14.392494397305525</v>
      </c>
      <c r="D50" s="27">
        <v>0.63934426229508201</v>
      </c>
      <c r="E50" s="20">
        <v>0.56210478771454386</v>
      </c>
      <c r="F50" s="64">
        <v>97.837837837837839</v>
      </c>
      <c r="G50" s="20">
        <v>1.25</v>
      </c>
    </row>
    <row r="51" spans="1:7" ht="15.6" x14ac:dyDescent="0.3">
      <c r="A51" s="72" t="s">
        <v>33</v>
      </c>
      <c r="B51" s="29">
        <v>2022</v>
      </c>
      <c r="C51" s="10">
        <v>13.18597030396414</v>
      </c>
      <c r="D51" s="27">
        <v>0.95</v>
      </c>
      <c r="E51" s="10">
        <v>2.6960470085470063</v>
      </c>
      <c r="F51" s="64">
        <v>43</v>
      </c>
      <c r="G51" s="10">
        <v>378</v>
      </c>
    </row>
    <row r="52" spans="1:7" ht="15.6" x14ac:dyDescent="0.3">
      <c r="A52" s="73"/>
      <c r="B52" s="29">
        <v>2023</v>
      </c>
      <c r="C52" s="20">
        <v>14.60181272447409</v>
      </c>
      <c r="D52" s="27">
        <v>0.46666666666666662</v>
      </c>
      <c r="E52" s="20">
        <v>0.87549485352335699</v>
      </c>
      <c r="F52" s="64">
        <v>128.33333333333334</v>
      </c>
      <c r="G52" s="20">
        <v>314</v>
      </c>
    </row>
    <row r="53" spans="1:7" ht="15.6" x14ac:dyDescent="0.3">
      <c r="A53" s="74"/>
      <c r="B53" s="29">
        <v>2024</v>
      </c>
      <c r="C53" s="20">
        <v>14.392494397305525</v>
      </c>
      <c r="D53" s="27">
        <v>0.37704918032786883</v>
      </c>
      <c r="E53" s="20">
        <v>0.56210478771454386</v>
      </c>
      <c r="F53" s="64">
        <v>463.33333333333331</v>
      </c>
      <c r="G53" s="20">
        <v>378</v>
      </c>
    </row>
    <row r="54" spans="1:7" ht="15.6" x14ac:dyDescent="0.3">
      <c r="A54" s="72" t="s">
        <v>34</v>
      </c>
      <c r="B54" s="19">
        <v>2022</v>
      </c>
      <c r="C54" s="20">
        <v>13.18597030396414</v>
      </c>
      <c r="D54" s="27">
        <v>0.375</v>
      </c>
      <c r="E54" s="20">
        <v>2.6960470085470063</v>
      </c>
      <c r="F54" s="64">
        <v>75</v>
      </c>
      <c r="G54" s="20">
        <v>1.95</v>
      </c>
    </row>
    <row r="55" spans="1:7" ht="15.6" x14ac:dyDescent="0.3">
      <c r="A55" s="73"/>
      <c r="B55" s="19">
        <v>2023</v>
      </c>
      <c r="C55" s="20">
        <v>14.60181272447409</v>
      </c>
      <c r="D55" s="27">
        <v>0.3</v>
      </c>
      <c r="E55" s="20">
        <v>0.87549485352335699</v>
      </c>
      <c r="F55" s="64">
        <v>60</v>
      </c>
      <c r="G55" s="20">
        <v>282</v>
      </c>
    </row>
    <row r="56" spans="1:7" ht="15.6" x14ac:dyDescent="0.3">
      <c r="A56" s="74"/>
      <c r="B56" s="19">
        <v>2024</v>
      </c>
      <c r="C56" s="20">
        <v>14.392494397305525</v>
      </c>
      <c r="D56" s="27">
        <v>0.37704918032786883</v>
      </c>
      <c r="E56" s="20">
        <v>0.56210478771454386</v>
      </c>
      <c r="F56" s="64">
        <v>79.333333333333329</v>
      </c>
      <c r="G56" s="20">
        <v>199</v>
      </c>
    </row>
    <row r="57" spans="1:7" ht="15.6" x14ac:dyDescent="0.3">
      <c r="A57" s="72" t="s">
        <v>35</v>
      </c>
      <c r="B57" s="29">
        <v>2022</v>
      </c>
      <c r="C57" s="20">
        <v>13.18597030396414</v>
      </c>
      <c r="D57" s="27">
        <v>1.2250000000000001</v>
      </c>
      <c r="E57" s="20">
        <v>2.6960470085470063</v>
      </c>
      <c r="F57" s="64">
        <v>135.6521739130435</v>
      </c>
      <c r="G57" s="20">
        <v>9.375</v>
      </c>
    </row>
    <row r="58" spans="1:7" ht="15.6" x14ac:dyDescent="0.3">
      <c r="A58" s="73"/>
      <c r="B58" s="29">
        <v>2023</v>
      </c>
      <c r="C58" s="20">
        <v>14.60181272447409</v>
      </c>
      <c r="D58" s="27">
        <v>0.79999999999999993</v>
      </c>
      <c r="E58" s="20">
        <v>0.87549485352335699</v>
      </c>
      <c r="F58" s="64">
        <v>166.90909090909091</v>
      </c>
      <c r="G58" s="20">
        <v>13.625</v>
      </c>
    </row>
    <row r="59" spans="1:7" ht="15.6" x14ac:dyDescent="0.3">
      <c r="A59" s="74"/>
      <c r="B59" s="29">
        <v>2024</v>
      </c>
      <c r="C59" s="36">
        <v>14.392494397305525</v>
      </c>
      <c r="D59" s="27">
        <v>0.81967213114754101</v>
      </c>
      <c r="E59" s="20">
        <v>0.56210478771454386</v>
      </c>
      <c r="F59" s="64">
        <v>19.264705882352942</v>
      </c>
      <c r="G59" s="20">
        <v>13.625</v>
      </c>
    </row>
    <row r="60" spans="1:7" ht="15.6" x14ac:dyDescent="0.3">
      <c r="A60" s="75" t="s">
        <v>36</v>
      </c>
      <c r="B60" s="19">
        <v>2022</v>
      </c>
      <c r="C60" s="20">
        <v>13.18597030396414</v>
      </c>
      <c r="D60" s="27">
        <v>83.004999999999995</v>
      </c>
      <c r="E60" s="20">
        <v>2.6960470085470063</v>
      </c>
      <c r="F60" s="64">
        <v>1.8886436104979152</v>
      </c>
      <c r="G60" s="20">
        <v>466</v>
      </c>
    </row>
    <row r="61" spans="1:7" ht="15.6" x14ac:dyDescent="0.3">
      <c r="A61" s="75"/>
      <c r="B61" s="19">
        <v>2023</v>
      </c>
      <c r="C61" s="20">
        <v>14.60181272447409</v>
      </c>
      <c r="D61" s="27">
        <v>42.6</v>
      </c>
      <c r="E61" s="20">
        <v>0.87549485352335699</v>
      </c>
      <c r="F61" s="64">
        <v>4.7364585863492836</v>
      </c>
      <c r="G61" s="20">
        <v>102</v>
      </c>
    </row>
    <row r="62" spans="1:7" ht="16.2" thickBot="1" x14ac:dyDescent="0.35">
      <c r="A62" s="76"/>
      <c r="B62" s="37">
        <v>2024</v>
      </c>
      <c r="C62" s="38">
        <v>14.392494397305525</v>
      </c>
      <c r="D62" s="59">
        <v>27.442622950819676</v>
      </c>
      <c r="E62" s="38">
        <v>0.56210478771454386</v>
      </c>
      <c r="F62" s="65">
        <v>1.8987695749440714</v>
      </c>
      <c r="G62" s="38">
        <v>150</v>
      </c>
    </row>
  </sheetData>
  <mergeCells count="22">
    <mergeCell ref="A30:A32"/>
    <mergeCell ref="A1:A2"/>
    <mergeCell ref="B1:B2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51:A53"/>
    <mergeCell ref="A54:A56"/>
    <mergeCell ref="A57:A59"/>
    <mergeCell ref="A60:A62"/>
    <mergeCell ref="A33:A35"/>
    <mergeCell ref="A36:A38"/>
    <mergeCell ref="A39:A41"/>
    <mergeCell ref="A42:A44"/>
    <mergeCell ref="A45:A47"/>
    <mergeCell ref="A48:A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</vt:lpstr>
      <vt:lpstr>Hasil Tabulasi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nv</dc:creator>
  <cp:lastModifiedBy>elisa nv</cp:lastModifiedBy>
  <dcterms:created xsi:type="dcterms:W3CDTF">2026-01-24T03:32:16Z</dcterms:created>
  <dcterms:modified xsi:type="dcterms:W3CDTF">2026-01-28T07:37:00Z</dcterms:modified>
</cp:coreProperties>
</file>